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555" yWindow="555" windowWidth="14805" windowHeight="8160"/>
  </bookViews>
  <sheets>
    <sheet name="Calculation" sheetId="1" r:id="rId1"/>
    <sheet name="Results" sheetId="2" state="hidden" r:id="rId2"/>
    <sheet name="placement" sheetId="3" r:id="rId3"/>
  </sheets>
  <definedNames>
    <definedName name="_xlnm._FilterDatabase" localSheetId="2" hidden="1">placement!$A$3:$C$19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84" i="1" l="1"/>
  <c r="AI51" i="1"/>
  <c r="AI50" i="1"/>
  <c r="AI48" i="1"/>
  <c r="AI47" i="1"/>
  <c r="AI45" i="1"/>
  <c r="AI42" i="1"/>
  <c r="AL42" i="1" s="1"/>
  <c r="AI39" i="1"/>
  <c r="AI36" i="1"/>
  <c r="AI33" i="1"/>
  <c r="AI30" i="1"/>
  <c r="AI27" i="1"/>
  <c r="AI24" i="1"/>
  <c r="AI21" i="1"/>
  <c r="AI44" i="1"/>
  <c r="AI41" i="1"/>
  <c r="AI38" i="1"/>
  <c r="AL39" i="1" s="1"/>
  <c r="AI35" i="1"/>
  <c r="AI32" i="1"/>
  <c r="AI29" i="1"/>
  <c r="AI26" i="1"/>
  <c r="AL27" i="1" s="1"/>
  <c r="AI23" i="1"/>
  <c r="AI20" i="1"/>
  <c r="AI18" i="1"/>
  <c r="AI17" i="1"/>
  <c r="AL18" i="1" s="1"/>
  <c r="AI15" i="1"/>
  <c r="AI14" i="1"/>
  <c r="AI12" i="1"/>
  <c r="AI11" i="1"/>
  <c r="AI9" i="1"/>
  <c r="AI8" i="1"/>
  <c r="AI6" i="1"/>
  <c r="AI5" i="1"/>
  <c r="AG51" i="1"/>
  <c r="AG50" i="1"/>
  <c r="AG48" i="1"/>
  <c r="AG47" i="1"/>
  <c r="AG45" i="1"/>
  <c r="AG44" i="1"/>
  <c r="AG42" i="1"/>
  <c r="AG41" i="1"/>
  <c r="AG39" i="1"/>
  <c r="AG38" i="1"/>
  <c r="AG36" i="1"/>
  <c r="AG35" i="1"/>
  <c r="AG33" i="1"/>
  <c r="AG32" i="1"/>
  <c r="AG30" i="1"/>
  <c r="AG29" i="1"/>
  <c r="AG27" i="1"/>
  <c r="AG26" i="1"/>
  <c r="AG24" i="1"/>
  <c r="AG23" i="1"/>
  <c r="AG21" i="1"/>
  <c r="AG20" i="1"/>
  <c r="AG18" i="1"/>
  <c r="AG17" i="1"/>
  <c r="AG15" i="1"/>
  <c r="AG14" i="1"/>
  <c r="AG12" i="1"/>
  <c r="AG11" i="1"/>
  <c r="AG9" i="1"/>
  <c r="AG8" i="1"/>
  <c r="AG6" i="1"/>
  <c r="AG5" i="1"/>
  <c r="AG84" i="1" s="1"/>
  <c r="B95" i="1"/>
  <c r="AL9" i="1" l="1"/>
  <c r="AL51" i="1"/>
  <c r="AL48" i="1"/>
  <c r="AL45" i="1"/>
  <c r="AL36" i="1"/>
  <c r="AL33" i="1"/>
  <c r="AL30" i="1"/>
  <c r="AL24" i="1"/>
  <c r="AL21" i="1"/>
  <c r="AL15" i="1"/>
  <c r="AL12" i="1"/>
  <c r="AL6" i="1"/>
  <c r="AC51" i="1"/>
  <c r="AC50" i="1"/>
  <c r="AC48" i="1"/>
  <c r="AC47" i="1"/>
  <c r="AC45" i="1"/>
  <c r="AC44" i="1"/>
  <c r="AC42" i="1"/>
  <c r="AC41" i="1"/>
  <c r="AC39" i="1"/>
  <c r="AC38" i="1"/>
  <c r="AC36" i="1"/>
  <c r="AC35" i="1"/>
  <c r="AC33" i="1"/>
  <c r="AC32" i="1"/>
  <c r="AC30" i="1"/>
  <c r="AC29" i="1"/>
  <c r="AC27" i="1"/>
  <c r="AC26" i="1"/>
  <c r="AC24" i="1"/>
  <c r="AC23" i="1"/>
  <c r="AC21" i="1"/>
  <c r="AC20" i="1"/>
  <c r="AC18" i="1"/>
  <c r="AC17" i="1"/>
  <c r="AC15" i="1"/>
  <c r="AC14" i="1"/>
  <c r="AC12" i="1"/>
  <c r="AC11" i="1"/>
  <c r="AC9" i="1"/>
  <c r="AC8" i="1"/>
  <c r="AC6" i="1"/>
  <c r="AC5" i="1"/>
  <c r="AE51" i="1"/>
  <c r="AE50" i="1"/>
  <c r="AE48" i="1"/>
  <c r="AE47" i="1"/>
  <c r="AE45" i="1"/>
  <c r="AE44" i="1"/>
  <c r="AE42" i="1"/>
  <c r="AE41" i="1"/>
  <c r="AE39" i="1"/>
  <c r="AE38" i="1"/>
  <c r="AE36" i="1"/>
  <c r="AE35" i="1"/>
  <c r="AE33" i="1"/>
  <c r="AE32" i="1"/>
  <c r="AE30" i="1"/>
  <c r="AE29" i="1"/>
  <c r="AE27" i="1"/>
  <c r="AE26" i="1"/>
  <c r="AE24" i="1"/>
  <c r="AE23" i="1"/>
  <c r="AE21" i="1"/>
  <c r="AE20" i="1"/>
  <c r="AE18" i="1"/>
  <c r="AE17" i="1"/>
  <c r="AE15" i="1"/>
  <c r="AE14" i="1"/>
  <c r="AE12" i="1"/>
  <c r="AE11" i="1"/>
  <c r="AE9" i="1"/>
  <c r="AE8" i="1"/>
  <c r="AE6" i="1"/>
  <c r="AE5" i="1"/>
  <c r="AE84" i="1" s="1"/>
  <c r="I51" i="1"/>
  <c r="I50" i="1"/>
  <c r="I48" i="1"/>
  <c r="I47" i="1"/>
  <c r="I45" i="1"/>
  <c r="I44" i="1"/>
  <c r="I42" i="1"/>
  <c r="I41" i="1"/>
  <c r="I39" i="1"/>
  <c r="I38" i="1"/>
  <c r="I36" i="1"/>
  <c r="I35" i="1"/>
  <c r="I33" i="1"/>
  <c r="I32" i="1"/>
  <c r="I30" i="1"/>
  <c r="I29" i="1"/>
  <c r="I27" i="1"/>
  <c r="I26" i="1"/>
  <c r="I24" i="1"/>
  <c r="I23" i="1"/>
  <c r="I21" i="1"/>
  <c r="I20" i="1"/>
  <c r="I18" i="1"/>
  <c r="I17" i="1"/>
  <c r="I15" i="1"/>
  <c r="I14" i="1"/>
  <c r="I12" i="1"/>
  <c r="I11" i="1"/>
  <c r="I9" i="1"/>
  <c r="I8" i="1"/>
  <c r="I6" i="1"/>
  <c r="I5" i="1"/>
  <c r="M51" i="1"/>
  <c r="M50" i="1"/>
  <c r="M48" i="1"/>
  <c r="M47" i="1"/>
  <c r="M45" i="1"/>
  <c r="M44" i="1"/>
  <c r="M42" i="1"/>
  <c r="M41" i="1"/>
  <c r="M39" i="1"/>
  <c r="M38" i="1"/>
  <c r="M36" i="1"/>
  <c r="M35" i="1"/>
  <c r="M33" i="1"/>
  <c r="M32" i="1"/>
  <c r="M30" i="1"/>
  <c r="M29" i="1"/>
  <c r="M27" i="1"/>
  <c r="M26" i="1"/>
  <c r="M24" i="1"/>
  <c r="M23" i="1"/>
  <c r="M21" i="1"/>
  <c r="M20" i="1"/>
  <c r="M18" i="1"/>
  <c r="M17" i="1"/>
  <c r="M15" i="1"/>
  <c r="M14" i="1"/>
  <c r="M12" i="1"/>
  <c r="M11" i="1"/>
  <c r="M9" i="1"/>
  <c r="M8" i="1"/>
  <c r="M6" i="1"/>
  <c r="M5" i="1"/>
  <c r="U81" i="1"/>
  <c r="U80" i="1"/>
  <c r="U78" i="1"/>
  <c r="U77" i="1"/>
  <c r="U75" i="1"/>
  <c r="U74" i="1"/>
  <c r="U72" i="1"/>
  <c r="U71" i="1"/>
  <c r="U69" i="1"/>
  <c r="U68" i="1"/>
  <c r="U66" i="1"/>
  <c r="U65" i="1"/>
  <c r="U63" i="1"/>
  <c r="U62" i="1"/>
  <c r="U60" i="1"/>
  <c r="U59" i="1"/>
  <c r="U57" i="1"/>
  <c r="U56" i="1"/>
  <c r="U54" i="1"/>
  <c r="U53" i="1"/>
  <c r="U51" i="1"/>
  <c r="U50" i="1"/>
  <c r="U48" i="1"/>
  <c r="U47" i="1"/>
  <c r="U45" i="1"/>
  <c r="U44" i="1"/>
  <c r="U42" i="1"/>
  <c r="U41" i="1"/>
  <c r="U39" i="1"/>
  <c r="U38" i="1"/>
  <c r="U36" i="1"/>
  <c r="U35" i="1"/>
  <c r="U33" i="1"/>
  <c r="U32" i="1"/>
  <c r="U30" i="1"/>
  <c r="U29" i="1"/>
  <c r="U27" i="1"/>
  <c r="U26" i="1"/>
  <c r="U24" i="1"/>
  <c r="U23" i="1"/>
  <c r="U21" i="1"/>
  <c r="U20" i="1"/>
  <c r="U18" i="1"/>
  <c r="U17" i="1"/>
  <c r="U15" i="1"/>
  <c r="U14" i="1"/>
  <c r="U12" i="1"/>
  <c r="U11" i="1"/>
  <c r="U9" i="1"/>
  <c r="U8" i="1"/>
  <c r="U6" i="1"/>
  <c r="U5" i="1"/>
  <c r="AA81" i="1"/>
  <c r="AA80" i="1"/>
  <c r="AA78" i="1"/>
  <c r="AA77" i="1"/>
  <c r="AA75" i="1"/>
  <c r="AA74" i="1"/>
  <c r="AA72" i="1"/>
  <c r="AA71" i="1"/>
  <c r="AA69" i="1"/>
  <c r="AA68" i="1"/>
  <c r="AA66" i="1"/>
  <c r="AA65" i="1"/>
  <c r="AA63" i="1"/>
  <c r="AA62" i="1"/>
  <c r="AA60" i="1"/>
  <c r="AA59" i="1"/>
  <c r="AA57" i="1"/>
  <c r="AA56" i="1"/>
  <c r="AA54" i="1"/>
  <c r="AA53" i="1"/>
  <c r="AA51" i="1"/>
  <c r="AA50" i="1"/>
  <c r="AA48" i="1"/>
  <c r="AA47" i="1"/>
  <c r="AA45" i="1"/>
  <c r="AA44" i="1"/>
  <c r="AA42" i="1"/>
  <c r="AA41" i="1"/>
  <c r="AA39" i="1"/>
  <c r="AA38" i="1"/>
  <c r="AA36" i="1"/>
  <c r="AA35" i="1"/>
  <c r="AA33" i="1"/>
  <c r="AA32" i="1"/>
  <c r="AA30" i="1"/>
  <c r="AA29" i="1"/>
  <c r="AA27" i="1"/>
  <c r="AA26" i="1"/>
  <c r="AA24" i="1"/>
  <c r="AA23" i="1"/>
  <c r="AA21" i="1"/>
  <c r="AA20" i="1"/>
  <c r="AA18" i="1"/>
  <c r="AA17" i="1"/>
  <c r="AA15" i="1"/>
  <c r="AA14" i="1"/>
  <c r="AA12" i="1"/>
  <c r="AA11" i="1"/>
  <c r="AA9" i="1"/>
  <c r="AA8" i="1"/>
  <c r="AA6" i="1"/>
  <c r="AA5" i="1"/>
  <c r="W51" i="1"/>
  <c r="W50" i="1"/>
  <c r="W48" i="1"/>
  <c r="W47" i="1"/>
  <c r="W45" i="1"/>
  <c r="W44" i="1"/>
  <c r="W42" i="1"/>
  <c r="W41" i="1"/>
  <c r="W39" i="1"/>
  <c r="W38" i="1"/>
  <c r="W36" i="1"/>
  <c r="W35" i="1"/>
  <c r="W33" i="1"/>
  <c r="W32" i="1"/>
  <c r="W30" i="1"/>
  <c r="W29" i="1"/>
  <c r="W27" i="1"/>
  <c r="W26" i="1"/>
  <c r="W24" i="1"/>
  <c r="W23" i="1"/>
  <c r="W21" i="1"/>
  <c r="W20" i="1"/>
  <c r="W18" i="1"/>
  <c r="W17" i="1"/>
  <c r="W15" i="1"/>
  <c r="W14" i="1"/>
  <c r="W12" i="1"/>
  <c r="W11" i="1"/>
  <c r="W9" i="1"/>
  <c r="W8" i="1"/>
  <c r="W6" i="1"/>
  <c r="W5" i="1"/>
  <c r="S81" i="1"/>
  <c r="S80" i="1"/>
  <c r="S78" i="1"/>
  <c r="S77" i="1"/>
  <c r="S75" i="1"/>
  <c r="S74" i="1"/>
  <c r="S72" i="1"/>
  <c r="S71" i="1"/>
  <c r="S69" i="1"/>
  <c r="S68" i="1"/>
  <c r="S66" i="1"/>
  <c r="S65" i="1"/>
  <c r="S63" i="1"/>
  <c r="S62" i="1"/>
  <c r="S60" i="1"/>
  <c r="S59" i="1"/>
  <c r="S57" i="1"/>
  <c r="S56" i="1"/>
  <c r="S54" i="1"/>
  <c r="S53" i="1"/>
  <c r="S51" i="1"/>
  <c r="S50" i="1"/>
  <c r="S48" i="1"/>
  <c r="S47" i="1"/>
  <c r="S45" i="1"/>
  <c r="S44" i="1"/>
  <c r="S42" i="1"/>
  <c r="S41" i="1"/>
  <c r="S39" i="1"/>
  <c r="S38" i="1"/>
  <c r="S36" i="1"/>
  <c r="S35" i="1"/>
  <c r="S33" i="1"/>
  <c r="S32" i="1"/>
  <c r="S30" i="1"/>
  <c r="S29" i="1"/>
  <c r="S27" i="1"/>
  <c r="S26" i="1"/>
  <c r="S24" i="1"/>
  <c r="S23" i="1"/>
  <c r="S21" i="1"/>
  <c r="S20" i="1"/>
  <c r="S18" i="1"/>
  <c r="S17" i="1"/>
  <c r="S15" i="1"/>
  <c r="S14" i="1"/>
  <c r="S12" i="1"/>
  <c r="S11" i="1"/>
  <c r="S9" i="1"/>
  <c r="S8" i="1"/>
  <c r="S6" i="1"/>
  <c r="S5" i="1"/>
  <c r="AC84" i="1" l="1"/>
  <c r="I84" i="1"/>
  <c r="M84" i="1"/>
  <c r="U84" i="1"/>
  <c r="AA84" i="1"/>
  <c r="S84" i="1"/>
  <c r="O51" i="1"/>
  <c r="O50" i="1"/>
  <c r="O48" i="1"/>
  <c r="O47" i="1"/>
  <c r="O45" i="1"/>
  <c r="O44" i="1"/>
  <c r="O42" i="1"/>
  <c r="O41" i="1"/>
  <c r="O39" i="1"/>
  <c r="O38" i="1"/>
  <c r="O36" i="1"/>
  <c r="O35" i="1"/>
  <c r="O33" i="1"/>
  <c r="O32" i="1"/>
  <c r="O30" i="1"/>
  <c r="O29" i="1"/>
  <c r="O27" i="1"/>
  <c r="O26" i="1"/>
  <c r="O24" i="1"/>
  <c r="O23" i="1"/>
  <c r="O21" i="1"/>
  <c r="O20" i="1"/>
  <c r="O18" i="1"/>
  <c r="O17" i="1"/>
  <c r="O15" i="1"/>
  <c r="O14" i="1"/>
  <c r="O12" i="1"/>
  <c r="O11" i="1"/>
  <c r="O9" i="1"/>
  <c r="O8" i="1"/>
  <c r="K51" i="1"/>
  <c r="K50" i="1"/>
  <c r="K48" i="1"/>
  <c r="K47" i="1"/>
  <c r="K45" i="1"/>
  <c r="K44" i="1"/>
  <c r="K42" i="1"/>
  <c r="K41" i="1"/>
  <c r="K39" i="1"/>
  <c r="K38" i="1"/>
  <c r="K36" i="1"/>
  <c r="K35" i="1"/>
  <c r="K33" i="1"/>
  <c r="K32" i="1"/>
  <c r="K30" i="1"/>
  <c r="K29" i="1"/>
  <c r="K27" i="1"/>
  <c r="K26" i="1"/>
  <c r="K24" i="1"/>
  <c r="K23" i="1"/>
  <c r="K21" i="1"/>
  <c r="K20" i="1"/>
  <c r="K18" i="1"/>
  <c r="K17" i="1"/>
  <c r="K15" i="1"/>
  <c r="K14" i="1"/>
  <c r="K12" i="1"/>
  <c r="K11" i="1"/>
  <c r="K9" i="1"/>
  <c r="K8" i="1"/>
  <c r="Y42" i="1"/>
  <c r="Q42" i="1"/>
  <c r="Y41" i="1"/>
  <c r="Q41" i="1"/>
  <c r="Y45" i="1"/>
  <c r="Q45" i="1"/>
  <c r="Y44" i="1"/>
  <c r="Q44" i="1"/>
  <c r="Y48" i="1"/>
  <c r="Q48" i="1"/>
  <c r="Y47" i="1"/>
  <c r="Q47" i="1"/>
  <c r="O6" i="1" l="1"/>
  <c r="K6" i="1"/>
  <c r="O5" i="1"/>
  <c r="K5" i="1"/>
  <c r="Q35" i="1"/>
  <c r="Q36" i="1"/>
  <c r="Y35" i="1"/>
  <c r="Y36" i="1"/>
  <c r="Q20" i="1"/>
  <c r="Q21" i="1"/>
  <c r="Y20" i="1"/>
  <c r="Y21" i="1"/>
  <c r="B94" i="1"/>
  <c r="B93" i="1"/>
  <c r="B92" i="1"/>
  <c r="B91" i="1"/>
  <c r="Y5" i="1"/>
  <c r="Y6" i="1"/>
  <c r="Y8" i="1"/>
  <c r="Y9" i="1"/>
  <c r="Y11" i="1"/>
  <c r="Y12" i="1"/>
  <c r="Y14" i="1"/>
  <c r="Y15" i="1"/>
  <c r="Y17" i="1"/>
  <c r="Y18" i="1"/>
  <c r="Y23" i="1"/>
  <c r="Y24" i="1"/>
  <c r="Y26" i="1"/>
  <c r="Y27" i="1"/>
  <c r="Y29" i="1"/>
  <c r="Y30" i="1"/>
  <c r="Y32" i="1"/>
  <c r="Y33" i="1"/>
  <c r="Y38" i="1"/>
  <c r="Y39" i="1"/>
  <c r="Y50" i="1"/>
  <c r="Y51" i="1"/>
  <c r="W53" i="1"/>
  <c r="W54" i="1"/>
  <c r="W56" i="1"/>
  <c r="W57" i="1"/>
  <c r="W59" i="1"/>
  <c r="W60" i="1"/>
  <c r="W62" i="1"/>
  <c r="W63" i="1"/>
  <c r="W65" i="1"/>
  <c r="W66" i="1"/>
  <c r="W68" i="1"/>
  <c r="W69" i="1"/>
  <c r="W71" i="1"/>
  <c r="W72" i="1"/>
  <c r="W74" i="1"/>
  <c r="W75" i="1"/>
  <c r="W77" i="1"/>
  <c r="W78" i="1"/>
  <c r="W80" i="1"/>
  <c r="W81" i="1"/>
  <c r="Y53" i="1"/>
  <c r="Y54" i="1"/>
  <c r="Y56" i="1"/>
  <c r="Y57" i="1"/>
  <c r="Y59" i="1"/>
  <c r="Y60" i="1"/>
  <c r="Y62" i="1"/>
  <c r="Y63" i="1"/>
  <c r="Y65" i="1"/>
  <c r="Y66" i="1"/>
  <c r="Y68" i="1"/>
  <c r="Y69" i="1"/>
  <c r="Y71" i="1"/>
  <c r="Y72" i="1"/>
  <c r="Y74" i="1"/>
  <c r="Y75" i="1"/>
  <c r="Y77" i="1"/>
  <c r="Y78" i="1"/>
  <c r="Y80" i="1"/>
  <c r="Y81" i="1"/>
  <c r="Q80" i="1"/>
  <c r="Q81" i="1"/>
  <c r="Q68" i="1"/>
  <c r="Q69" i="1"/>
  <c r="Q77" i="1"/>
  <c r="Q78" i="1"/>
  <c r="Q74" i="1"/>
  <c r="Q75" i="1"/>
  <c r="Q71" i="1"/>
  <c r="Q72" i="1"/>
  <c r="Q65" i="1"/>
  <c r="Q66" i="1"/>
  <c r="Q62" i="1"/>
  <c r="Q63" i="1"/>
  <c r="Q59" i="1"/>
  <c r="Q60" i="1"/>
  <c r="Q56" i="1"/>
  <c r="Q57" i="1"/>
  <c r="Q53" i="1"/>
  <c r="Q54" i="1"/>
  <c r="Q50" i="1"/>
  <c r="Q51" i="1"/>
  <c r="Q38" i="1"/>
  <c r="Q39" i="1"/>
  <c r="Q32" i="1"/>
  <c r="Q33" i="1"/>
  <c r="Q29" i="1"/>
  <c r="Q30" i="1"/>
  <c r="Q17" i="1"/>
  <c r="Q18" i="1"/>
  <c r="Q14" i="1"/>
  <c r="Q15" i="1"/>
  <c r="Q23" i="1"/>
  <c r="Q24" i="1"/>
  <c r="Q26" i="1"/>
  <c r="Q27" i="1"/>
  <c r="Q5" i="1"/>
  <c r="Q6" i="1"/>
  <c r="Q8" i="1"/>
  <c r="Q9" i="1"/>
  <c r="Q11" i="1"/>
  <c r="Q12" i="1"/>
  <c r="A3" i="2"/>
  <c r="E7" i="2" l="1"/>
  <c r="E3" i="2"/>
  <c r="O84" i="1"/>
  <c r="O85" i="1" s="1"/>
  <c r="AI84" i="1"/>
  <c r="AK84" i="1" s="1"/>
  <c r="K84" i="1"/>
  <c r="K85" i="1" s="1"/>
  <c r="AJ69" i="1"/>
  <c r="Y84" i="1"/>
  <c r="AJ81" i="1"/>
  <c r="W84" i="1"/>
  <c r="AJ57" i="1"/>
  <c r="E4" i="2"/>
  <c r="AJ63" i="1"/>
  <c r="AJ66" i="1"/>
  <c r="AJ72" i="1"/>
  <c r="Q84" i="1"/>
  <c r="E5" i="2"/>
  <c r="AJ75" i="1"/>
  <c r="E8" i="2"/>
  <c r="E6" i="2"/>
  <c r="AJ54" i="1"/>
  <c r="AJ60" i="1"/>
  <c r="AJ78" i="1"/>
</calcChain>
</file>

<file path=xl/sharedStrings.xml><?xml version="1.0" encoding="utf-8"?>
<sst xmlns="http://schemas.openxmlformats.org/spreadsheetml/2006/main" count="202" uniqueCount="77">
  <si>
    <t xml:space="preserve"> </t>
  </si>
  <si>
    <t>PLC</t>
  </si>
  <si>
    <t>PTS</t>
  </si>
  <si>
    <t xml:space="preserve">           SOLO</t>
  </si>
  <si>
    <t xml:space="preserve">          DUET</t>
  </si>
  <si>
    <t xml:space="preserve">          TEAM</t>
  </si>
  <si>
    <t xml:space="preserve">           FINISH</t>
  </si>
  <si>
    <t xml:space="preserve"> Trio</t>
  </si>
  <si>
    <t>Duet</t>
  </si>
  <si>
    <t xml:space="preserve"> Team</t>
  </si>
  <si>
    <t xml:space="preserve"> Solo </t>
  </si>
  <si>
    <t>Event         Place</t>
  </si>
  <si>
    <t>CLUB NAME</t>
  </si>
  <si>
    <t>PLACE</t>
  </si>
  <si>
    <t>TOTAL POINTS</t>
  </si>
  <si>
    <t>Wheaton College</t>
  </si>
  <si>
    <t xml:space="preserve">  </t>
  </si>
  <si>
    <t>Abbr.</t>
  </si>
  <si>
    <t>UIW</t>
  </si>
  <si>
    <t>GTR</t>
  </si>
  <si>
    <t>MSS</t>
  </si>
  <si>
    <t>WCT</t>
  </si>
  <si>
    <t>MSC</t>
  </si>
  <si>
    <t>UMN</t>
  </si>
  <si>
    <t>URV</t>
  </si>
  <si>
    <t>UMW</t>
  </si>
  <si>
    <t>UOP</t>
  </si>
  <si>
    <t>check-sum</t>
  </si>
  <si>
    <t>University of Florida</t>
  </si>
  <si>
    <t>University of Incarnate Word</t>
  </si>
  <si>
    <t>University of Mary Washington</t>
  </si>
  <si>
    <t>University of Michigan</t>
  </si>
  <si>
    <t>University of Minnesota</t>
  </si>
  <si>
    <t>University of Richmond</t>
  </si>
  <si>
    <t>Wellesley College</t>
  </si>
  <si>
    <t>College of William &amp; Mary</t>
  </si>
  <si>
    <t>WLS</t>
  </si>
  <si>
    <t>University of Pennsylvania</t>
  </si>
  <si>
    <t>Team</t>
  </si>
  <si>
    <t>NCA</t>
  </si>
  <si>
    <t>BSK</t>
  </si>
  <si>
    <t>AYS</t>
  </si>
  <si>
    <t>TTA</t>
  </si>
  <si>
    <t>MST</t>
  </si>
  <si>
    <t>CBS</t>
  </si>
  <si>
    <t>SCM</t>
  </si>
  <si>
    <t>PYS</t>
  </si>
  <si>
    <t>OSC</t>
  </si>
  <si>
    <t>NAY</t>
  </si>
  <si>
    <t>BBD</t>
  </si>
  <si>
    <t>BGW</t>
  </si>
  <si>
    <t>CDY</t>
  </si>
  <si>
    <t>PFP</t>
  </si>
  <si>
    <t>RDS</t>
  </si>
  <si>
    <t>JR</t>
  </si>
  <si>
    <t>SR FREE</t>
  </si>
  <si>
    <t>SR TECH</t>
  </si>
  <si>
    <t>TRIO</t>
  </si>
  <si>
    <t>YSE</t>
  </si>
  <si>
    <t>Combo</t>
  </si>
  <si>
    <t>TAMI ADDED this row</t>
  </si>
  <si>
    <t>Optima</t>
  </si>
  <si>
    <t>Ana YMCA</t>
  </si>
  <si>
    <t>Brecksville Blue Dolphins</t>
  </si>
  <si>
    <t>Freedom Valley YMCA Synchro</t>
  </si>
  <si>
    <t>New Canaan Y Aquianas</t>
  </si>
  <si>
    <t>M Synchronized Swimming Team</t>
  </si>
  <si>
    <t>Tonawanda Aquetter</t>
  </si>
  <si>
    <t>Buffalo Swimkins</t>
  </si>
  <si>
    <t>Pennsbury Falconettes</t>
  </si>
  <si>
    <t>Cambridge Synchro</t>
  </si>
  <si>
    <t>York Synchro</t>
  </si>
  <si>
    <t>BGCN Aquamarines</t>
  </si>
  <si>
    <t>Rochester Dolphins</t>
  </si>
  <si>
    <t>BGW Gaviata</t>
  </si>
  <si>
    <t>Sculpins Synchro</t>
  </si>
  <si>
    <t>Synchro-Maids YWCA Central 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</si>
</sst>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 indent="5"/>
    </xf>
    <xf numFmtId="0" fontId="5" fillId="0" borderId="3" xfId="0" applyFont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left" indent="5"/>
    </xf>
    <xf numFmtId="164" fontId="5" fillId="0" borderId="0" xfId="0" applyNumberFormat="1" applyFont="1" applyBorder="1" applyAlignment="1">
      <alignment horizontal="left" indent="5"/>
    </xf>
    <xf numFmtId="0" fontId="5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/>
    <xf numFmtId="164" fontId="5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right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84</xdr:row>
      <xdr:rowOff>63500</xdr:rowOff>
    </xdr:from>
    <xdr:to>
      <xdr:col>1</xdr:col>
      <xdr:colOff>228600</xdr:colOff>
      <xdr:row>85</xdr:row>
      <xdr:rowOff>114300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>
          <a:off x="2032000" y="11341100"/>
          <a:ext cx="0" cy="20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241300</xdr:colOff>
      <xdr:row>83</xdr:row>
      <xdr:rowOff>76200</xdr:rowOff>
    </xdr:from>
    <xdr:to>
      <xdr:col>3</xdr:col>
      <xdr:colOff>317500</xdr:colOff>
      <xdr:row>83</xdr:row>
      <xdr:rowOff>76200</xdr:rowOff>
    </xdr:to>
    <xdr:sp macro="" textlink="">
      <xdr:nvSpPr>
        <xdr:cNvPr id="1028" name="Line 2"/>
        <xdr:cNvSpPr>
          <a:spLocks noChangeShapeType="1"/>
        </xdr:cNvSpPr>
      </xdr:nvSpPr>
      <xdr:spPr bwMode="auto">
        <a:xfrm>
          <a:off x="2476500" y="11201400"/>
          <a:ext cx="5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L95"/>
  <sheetViews>
    <sheetView tabSelected="1" zoomScaleNormal="100" zoomScalePageLayoutView="125" workbookViewId="0">
      <pane xSplit="3" ySplit="3" topLeftCell="U27" activePane="bottomRight" state="frozen"/>
      <selection pane="topRight" activeCell="C1" sqref="C1"/>
      <selection pane="bottomLeft" activeCell="A3" sqref="A3"/>
      <selection pane="bottomRight" activeCell="W37" sqref="W37"/>
    </sheetView>
  </sheetViews>
  <sheetFormatPr defaultColWidth="8.85546875" defaultRowHeight="12.75" x14ac:dyDescent="0.2"/>
  <cols>
    <col min="1" max="1" width="9.28515625" style="56" customWidth="1"/>
    <col min="2" max="2" width="5.7109375" style="33" customWidth="1"/>
    <col min="3" max="3" width="5.42578125" style="33" customWidth="1"/>
    <col min="4" max="6" width="5.28515625" style="10" customWidth="1"/>
    <col min="7" max="7" width="3.85546875" style="10" bestFit="1" customWidth="1"/>
    <col min="8" max="19" width="5.28515625" style="10" customWidth="1"/>
    <col min="20" max="20" width="6.5703125" style="10" customWidth="1"/>
    <col min="21" max="21" width="4.7109375" style="12" customWidth="1"/>
    <col min="22" max="22" width="9.140625" style="58" customWidth="1"/>
    <col min="23" max="16384" width="8.85546875" style="14"/>
  </cols>
  <sheetData>
    <row r="1" spans="1:38" x14ac:dyDescent="0.2">
      <c r="H1" s="52" t="s">
        <v>54</v>
      </c>
      <c r="I1" s="54"/>
      <c r="J1" s="54" t="s">
        <v>54</v>
      </c>
      <c r="K1" s="53"/>
      <c r="L1" s="52" t="s">
        <v>54</v>
      </c>
      <c r="M1" s="54"/>
      <c r="N1" s="54" t="s">
        <v>54</v>
      </c>
      <c r="O1" s="53"/>
      <c r="P1" s="52" t="s">
        <v>55</v>
      </c>
      <c r="Q1" s="53"/>
      <c r="R1" s="52" t="s">
        <v>56</v>
      </c>
      <c r="S1" s="53"/>
      <c r="T1" s="52" t="s">
        <v>55</v>
      </c>
      <c r="U1" s="54"/>
      <c r="V1" s="54" t="s">
        <v>55</v>
      </c>
      <c r="W1" s="53"/>
      <c r="X1" s="52" t="s">
        <v>56</v>
      </c>
      <c r="Y1" s="53"/>
      <c r="Z1" s="57"/>
      <c r="AA1" s="57"/>
      <c r="AB1" s="52" t="s">
        <v>54</v>
      </c>
      <c r="AC1" s="53"/>
      <c r="AD1" s="52" t="s">
        <v>55</v>
      </c>
      <c r="AE1" s="53"/>
      <c r="AF1" s="52" t="s">
        <v>56</v>
      </c>
      <c r="AG1" s="53"/>
      <c r="AH1" s="52" t="s">
        <v>54</v>
      </c>
      <c r="AI1" s="53"/>
      <c r="AJ1" s="10"/>
      <c r="AK1" s="12"/>
      <c r="AL1" s="58"/>
    </row>
    <row r="2" spans="1:38" x14ac:dyDescent="0.2">
      <c r="A2" s="56" t="s">
        <v>0</v>
      </c>
      <c r="D2" s="59"/>
      <c r="E2" s="33"/>
      <c r="F2" s="59"/>
      <c r="G2" s="33"/>
      <c r="H2" s="34" t="s">
        <v>3</v>
      </c>
      <c r="I2" s="35"/>
      <c r="J2" s="35" t="s">
        <v>3</v>
      </c>
      <c r="K2" s="36"/>
      <c r="L2" s="34" t="s">
        <v>4</v>
      </c>
      <c r="M2" s="35"/>
      <c r="N2" s="35" t="s">
        <v>4</v>
      </c>
      <c r="O2" s="36"/>
      <c r="P2" s="34" t="s">
        <v>3</v>
      </c>
      <c r="Q2" s="36"/>
      <c r="R2" s="34" t="s">
        <v>3</v>
      </c>
      <c r="S2" s="36"/>
      <c r="T2" s="34" t="s">
        <v>4</v>
      </c>
      <c r="U2" s="35"/>
      <c r="V2" s="35" t="s">
        <v>4</v>
      </c>
      <c r="W2" s="36"/>
      <c r="X2" s="34" t="s">
        <v>4</v>
      </c>
      <c r="Y2" s="36"/>
      <c r="Z2" s="33" t="s">
        <v>57</v>
      </c>
      <c r="AA2" s="33"/>
      <c r="AB2" s="34" t="s">
        <v>5</v>
      </c>
      <c r="AC2" s="36"/>
      <c r="AD2" s="34" t="s">
        <v>5</v>
      </c>
      <c r="AE2" s="36"/>
      <c r="AF2" s="34" t="s">
        <v>5</v>
      </c>
      <c r="AG2" s="36"/>
      <c r="AH2" s="34" t="s">
        <v>59</v>
      </c>
      <c r="AI2" s="36"/>
      <c r="AJ2" s="33"/>
      <c r="AK2" s="33" t="s">
        <v>6</v>
      </c>
      <c r="AL2" s="60"/>
    </row>
    <row r="3" spans="1:38" x14ac:dyDescent="0.2">
      <c r="A3" s="61" t="s">
        <v>38</v>
      </c>
      <c r="B3" s="62" t="s">
        <v>17</v>
      </c>
      <c r="C3" s="62"/>
      <c r="D3" s="62"/>
      <c r="E3" s="62"/>
      <c r="F3" s="62"/>
      <c r="G3" s="62"/>
      <c r="H3" s="37" t="s">
        <v>1</v>
      </c>
      <c r="I3" s="38" t="s">
        <v>2</v>
      </c>
      <c r="J3" s="38" t="s">
        <v>1</v>
      </c>
      <c r="K3" s="39" t="s">
        <v>2</v>
      </c>
      <c r="L3" s="37" t="s">
        <v>1</v>
      </c>
      <c r="M3" s="38" t="s">
        <v>2</v>
      </c>
      <c r="N3" s="38" t="s">
        <v>1</v>
      </c>
      <c r="O3" s="39" t="s">
        <v>2</v>
      </c>
      <c r="P3" s="37" t="s">
        <v>1</v>
      </c>
      <c r="Q3" s="39" t="s">
        <v>2</v>
      </c>
      <c r="R3" s="37" t="s">
        <v>1</v>
      </c>
      <c r="S3" s="39" t="s">
        <v>2</v>
      </c>
      <c r="T3" s="37" t="s">
        <v>1</v>
      </c>
      <c r="U3" s="38" t="s">
        <v>2</v>
      </c>
      <c r="V3" s="38" t="s">
        <v>1</v>
      </c>
      <c r="W3" s="39" t="s">
        <v>2</v>
      </c>
      <c r="X3" s="37" t="s">
        <v>1</v>
      </c>
      <c r="Y3" s="39" t="s">
        <v>2</v>
      </c>
      <c r="Z3" s="62" t="s">
        <v>1</v>
      </c>
      <c r="AA3" s="62" t="s">
        <v>2</v>
      </c>
      <c r="AB3" s="37" t="s">
        <v>1</v>
      </c>
      <c r="AC3" s="39" t="s">
        <v>2</v>
      </c>
      <c r="AD3" s="37" t="s">
        <v>1</v>
      </c>
      <c r="AE3" s="39" t="s">
        <v>2</v>
      </c>
      <c r="AF3" s="37" t="s">
        <v>1</v>
      </c>
      <c r="AG3" s="39" t="s">
        <v>2</v>
      </c>
      <c r="AH3" s="37" t="s">
        <v>1</v>
      </c>
      <c r="AI3" s="39" t="s">
        <v>2</v>
      </c>
      <c r="AJ3" s="62"/>
      <c r="AK3" s="62" t="s">
        <v>1</v>
      </c>
      <c r="AL3" s="63" t="s">
        <v>2</v>
      </c>
    </row>
    <row r="4" spans="1:38" x14ac:dyDescent="0.2">
      <c r="H4" s="40"/>
      <c r="I4" s="41"/>
      <c r="J4" s="41"/>
      <c r="K4" s="42"/>
      <c r="L4" s="40"/>
      <c r="M4" s="41"/>
      <c r="N4" s="41"/>
      <c r="O4" s="42"/>
      <c r="P4" s="40"/>
      <c r="Q4" s="42"/>
      <c r="R4" s="40"/>
      <c r="S4" s="42"/>
      <c r="T4" s="40"/>
      <c r="U4" s="41"/>
      <c r="V4" s="41"/>
      <c r="W4" s="42"/>
      <c r="X4" s="40"/>
      <c r="Y4" s="42"/>
      <c r="Z4" s="10"/>
      <c r="AA4" s="10"/>
      <c r="AB4" s="40"/>
      <c r="AC4" s="42"/>
      <c r="AD4" s="40"/>
      <c r="AE4" s="42"/>
      <c r="AF4" s="40"/>
      <c r="AG4" s="42"/>
      <c r="AH4" s="40"/>
      <c r="AI4" s="42"/>
      <c r="AJ4" s="10"/>
      <c r="AK4" s="12"/>
      <c r="AL4" s="58"/>
    </row>
    <row r="5" spans="1:38" x14ac:dyDescent="0.2">
      <c r="B5" s="33" t="s">
        <v>41</v>
      </c>
      <c r="C5" s="33" t="s">
        <v>16</v>
      </c>
      <c r="D5" s="11"/>
      <c r="F5" s="11"/>
      <c r="H5" s="43"/>
      <c r="I5" s="41">
        <f>HLOOKUP(H5,$C$86:$O$94,6)</f>
        <v>0</v>
      </c>
      <c r="J5" s="44">
        <v>4</v>
      </c>
      <c r="K5" s="42">
        <f>HLOOKUP(J5,$C$86:$O$94,6)</f>
        <v>9</v>
      </c>
      <c r="L5" s="43">
        <v>11</v>
      </c>
      <c r="M5" s="41">
        <f>HLOOKUP(L5,$C$86:$O$94,7)</f>
        <v>3</v>
      </c>
      <c r="N5" s="44">
        <v>8</v>
      </c>
      <c r="O5" s="42">
        <f>HLOOKUP(N5,$C$86:$O$94,7)</f>
        <v>6</v>
      </c>
      <c r="P5" s="43"/>
      <c r="Q5" s="42">
        <f>HLOOKUP(P5,$C$86:$O$94,6)</f>
        <v>0</v>
      </c>
      <c r="R5" s="43">
        <v>3</v>
      </c>
      <c r="S5" s="42">
        <f>HLOOKUP(R5,$C$86:$O$94,6)</f>
        <v>10</v>
      </c>
      <c r="T5" s="43"/>
      <c r="U5" s="41">
        <f>HLOOKUP(T5,$C$86:$O$94,7)</f>
        <v>0</v>
      </c>
      <c r="V5" s="44">
        <v>1</v>
      </c>
      <c r="W5" s="42">
        <f>HLOOKUP(V5,$C$86:$O$94,7)</f>
        <v>15</v>
      </c>
      <c r="X5" s="43"/>
      <c r="Y5" s="42">
        <f>HLOOKUP(X5,$C$86:$O$94,7)</f>
        <v>0</v>
      </c>
      <c r="Z5" s="11"/>
      <c r="AA5" s="10">
        <f>HLOOKUP(Z5,$C$86:$O$94,8)</f>
        <v>0</v>
      </c>
      <c r="AB5" s="43">
        <v>1</v>
      </c>
      <c r="AC5" s="42">
        <f>HLOOKUP(AB5,$C$86:$O$94,9)</f>
        <v>18</v>
      </c>
      <c r="AD5" s="43"/>
      <c r="AE5" s="42">
        <f>HLOOKUP(AD5,$C$86:$O$94,9)</f>
        <v>0</v>
      </c>
      <c r="AF5" s="43"/>
      <c r="AG5" s="42">
        <f>HLOOKUP(AF5,$C$86:$O$94,9)</f>
        <v>0</v>
      </c>
      <c r="AH5" s="43">
        <v>3</v>
      </c>
      <c r="AI5" s="42">
        <f>HLOOKUP(AH5,$C$86:$O$95,10)</f>
        <v>12</v>
      </c>
      <c r="AJ5" s="10"/>
      <c r="AK5" s="12"/>
      <c r="AL5" s="13"/>
    </row>
    <row r="6" spans="1:38" x14ac:dyDescent="0.2">
      <c r="D6" s="11"/>
      <c r="F6" s="11"/>
      <c r="H6" s="43"/>
      <c r="I6" s="41">
        <f>HLOOKUP(H6,$C$86:$O$94,6)</f>
        <v>0</v>
      </c>
      <c r="J6" s="44">
        <v>6</v>
      </c>
      <c r="K6" s="42">
        <f>HLOOKUP(J6,$C$86:$O$94,6)</f>
        <v>7</v>
      </c>
      <c r="L6" s="43"/>
      <c r="M6" s="41">
        <f>HLOOKUP(L6,$C$86:$O$94,7)</f>
        <v>0</v>
      </c>
      <c r="N6" s="44">
        <v>10</v>
      </c>
      <c r="O6" s="42">
        <f>HLOOKUP(N6,$C$86:$O$94,7)</f>
        <v>4</v>
      </c>
      <c r="P6" s="43"/>
      <c r="Q6" s="42">
        <f>HLOOKUP(P6,$C$86:$O$94,6)</f>
        <v>0</v>
      </c>
      <c r="R6" s="43"/>
      <c r="S6" s="42">
        <f>HLOOKUP(R6,$C$86:$O$94,6)</f>
        <v>0</v>
      </c>
      <c r="T6" s="43"/>
      <c r="U6" s="41">
        <f>HLOOKUP(T6,$C$86:$O$94,7)</f>
        <v>0</v>
      </c>
      <c r="V6" s="44"/>
      <c r="W6" s="42">
        <f>HLOOKUP(V6,$C$86:$O$94,7)</f>
        <v>0</v>
      </c>
      <c r="X6" s="43"/>
      <c r="Y6" s="42">
        <f>HLOOKUP(X6,$C$86:$O$94,7)</f>
        <v>0</v>
      </c>
      <c r="Z6" s="11"/>
      <c r="AA6" s="10">
        <f>HLOOKUP(Z6,$C$86:$O$94,8)</f>
        <v>0</v>
      </c>
      <c r="AB6" s="43">
        <v>8</v>
      </c>
      <c r="AC6" s="42">
        <f>HLOOKUP(AB6,$C$86:$O$94,9)</f>
        <v>9</v>
      </c>
      <c r="AD6" s="43"/>
      <c r="AE6" s="42">
        <f>HLOOKUP(AD6,$C$86:$O$94,9)</f>
        <v>0</v>
      </c>
      <c r="AF6" s="43"/>
      <c r="AG6" s="42">
        <f>HLOOKUP(AF6,$C$86:$O$94,9)</f>
        <v>0</v>
      </c>
      <c r="AH6" s="43">
        <v>6</v>
      </c>
      <c r="AI6" s="42">
        <f>HLOOKUP(AH6,$C$86:$O$95,10)</f>
        <v>9</v>
      </c>
      <c r="AJ6" s="10"/>
      <c r="AK6" s="12"/>
      <c r="AL6" s="13">
        <f>+I5+I6+K5+K6+M5+M6+O5+O6+Q5+Q6+S5+S6+U5+U6+W5+W6+Y5+Y6+AA5+AA6+AC5+AC6+AE5+AE6+AI5+AI6+AG5+AG6</f>
        <v>102</v>
      </c>
    </row>
    <row r="7" spans="1:38" x14ac:dyDescent="0.2">
      <c r="A7" s="10"/>
      <c r="B7" s="10"/>
      <c r="C7" s="10"/>
      <c r="D7" s="11"/>
      <c r="F7" s="11"/>
      <c r="H7" s="43"/>
      <c r="I7" s="41"/>
      <c r="J7" s="44"/>
      <c r="K7" s="42"/>
      <c r="L7" s="43"/>
      <c r="M7" s="41"/>
      <c r="N7" s="44"/>
      <c r="O7" s="42"/>
      <c r="P7" s="43"/>
      <c r="Q7" s="42" t="s">
        <v>0</v>
      </c>
      <c r="R7" s="43"/>
      <c r="S7" s="42" t="s">
        <v>0</v>
      </c>
      <c r="T7" s="43"/>
      <c r="U7" s="41"/>
      <c r="V7" s="44"/>
      <c r="W7" s="42"/>
      <c r="X7" s="43"/>
      <c r="Y7" s="42"/>
      <c r="Z7" s="11"/>
      <c r="AA7" s="10"/>
      <c r="AB7" s="43"/>
      <c r="AC7" s="42"/>
      <c r="AD7" s="43"/>
      <c r="AE7" s="42"/>
      <c r="AF7" s="43"/>
      <c r="AG7" s="42"/>
      <c r="AH7" s="43"/>
      <c r="AI7" s="42"/>
      <c r="AJ7" s="10"/>
      <c r="AK7" s="12"/>
      <c r="AL7" s="13" t="s">
        <v>0</v>
      </c>
    </row>
    <row r="8" spans="1:38" x14ac:dyDescent="0.2">
      <c r="B8" s="33" t="s">
        <v>49</v>
      </c>
      <c r="D8" s="11"/>
      <c r="F8" s="11"/>
      <c r="H8" s="43"/>
      <c r="I8" s="41">
        <f>HLOOKUP(H8,$C$86:$O$94,6)</f>
        <v>0</v>
      </c>
      <c r="J8" s="44">
        <v>9</v>
      </c>
      <c r="K8" s="42">
        <f>HLOOKUP(J8,$C$86:$O$94,6)</f>
        <v>4</v>
      </c>
      <c r="L8" s="43"/>
      <c r="M8" s="41">
        <f>HLOOKUP(L8,$C$86:$O$94,7)</f>
        <v>0</v>
      </c>
      <c r="N8" s="44"/>
      <c r="O8" s="42">
        <f>HLOOKUP(N8,$C$86:$O$94,7)</f>
        <v>0</v>
      </c>
      <c r="P8" s="43"/>
      <c r="Q8" s="42">
        <f>HLOOKUP(P8,$C$86:$O$94,6)</f>
        <v>0</v>
      </c>
      <c r="R8" s="43"/>
      <c r="S8" s="42">
        <f>HLOOKUP(R8,$C$86:$O$94,6)</f>
        <v>0</v>
      </c>
      <c r="T8" s="43"/>
      <c r="U8" s="41">
        <f>HLOOKUP(T8,$C$86:$O$94,7)</f>
        <v>0</v>
      </c>
      <c r="V8" s="44"/>
      <c r="W8" s="42">
        <f>HLOOKUP(V8,$C$86:$O$94,7)</f>
        <v>0</v>
      </c>
      <c r="X8" s="43"/>
      <c r="Y8" s="42">
        <f>HLOOKUP(X8,$C$86:$O$94,7)</f>
        <v>0</v>
      </c>
      <c r="Z8" s="11"/>
      <c r="AA8" s="10">
        <f>HLOOKUP(Z8,$C$86:$O$94,8)</f>
        <v>0</v>
      </c>
      <c r="AB8" s="43">
        <v>9</v>
      </c>
      <c r="AC8" s="42">
        <f>HLOOKUP(AB8,$C$86:$O$94,9)</f>
        <v>8</v>
      </c>
      <c r="AD8" s="43"/>
      <c r="AE8" s="42">
        <f>HLOOKUP(AD8,$C$86:$O$94,9)</f>
        <v>0</v>
      </c>
      <c r="AF8" s="43"/>
      <c r="AG8" s="42">
        <f>HLOOKUP(AF8,$C$86:$O$94,9)</f>
        <v>0</v>
      </c>
      <c r="AH8" s="43"/>
      <c r="AI8" s="42">
        <f t="shared" ref="AI8:AI21" si="0">HLOOKUP(AH8,$C$86:$O$95,10)</f>
        <v>0</v>
      </c>
      <c r="AJ8" s="10"/>
      <c r="AK8" s="12"/>
      <c r="AL8" s="13" t="s">
        <v>0</v>
      </c>
    </row>
    <row r="9" spans="1:38" x14ac:dyDescent="0.2">
      <c r="D9" s="11"/>
      <c r="F9" s="11"/>
      <c r="H9" s="43"/>
      <c r="I9" s="41">
        <f>HLOOKUP(H9,$C$86:$O$94,6)</f>
        <v>0</v>
      </c>
      <c r="J9" s="44"/>
      <c r="K9" s="42">
        <f>HLOOKUP(J9,$C$86:$O$94,6)</f>
        <v>0</v>
      </c>
      <c r="L9" s="43"/>
      <c r="M9" s="41">
        <f>HLOOKUP(L9,$C$86:$O$94,7)</f>
        <v>0</v>
      </c>
      <c r="N9" s="44"/>
      <c r="O9" s="42">
        <f>HLOOKUP(N9,$C$86:$O$94,7)</f>
        <v>0</v>
      </c>
      <c r="P9" s="43"/>
      <c r="Q9" s="42">
        <f>HLOOKUP(P9,$C$86:$O$94,6)</f>
        <v>0</v>
      </c>
      <c r="R9" s="43"/>
      <c r="S9" s="42">
        <f>HLOOKUP(R9,$C$86:$O$94,6)</f>
        <v>0</v>
      </c>
      <c r="T9" s="43"/>
      <c r="U9" s="41">
        <f>HLOOKUP(T9,$C$86:$O$94,7)</f>
        <v>0</v>
      </c>
      <c r="V9" s="44"/>
      <c r="W9" s="42">
        <f>HLOOKUP(V9,$C$86:$O$94,7)</f>
        <v>0</v>
      </c>
      <c r="X9" s="43"/>
      <c r="Y9" s="42">
        <f>HLOOKUP(X9,$C$86:$O$94,7)</f>
        <v>0</v>
      </c>
      <c r="Z9" s="11"/>
      <c r="AA9" s="10">
        <f>HLOOKUP(Z9,$C$86:$O$94,8)</f>
        <v>0</v>
      </c>
      <c r="AB9" s="43"/>
      <c r="AC9" s="42">
        <f>HLOOKUP(AB9,$C$86:$O$94,9)</f>
        <v>0</v>
      </c>
      <c r="AD9" s="43"/>
      <c r="AE9" s="42">
        <f>HLOOKUP(AD9,$C$86:$O$94,9)</f>
        <v>0</v>
      </c>
      <c r="AF9" s="43"/>
      <c r="AG9" s="42">
        <f>HLOOKUP(AF9,$C$86:$O$94,9)</f>
        <v>0</v>
      </c>
      <c r="AH9" s="43"/>
      <c r="AI9" s="42">
        <f t="shared" si="0"/>
        <v>0</v>
      </c>
      <c r="AJ9" s="10"/>
      <c r="AK9" s="12"/>
      <c r="AL9" s="13">
        <f>+I8+I9+K8+K9+M8+M9+O8+O9+Q8+Q9+S8+S9+U8+U9+W8+W9+Y8+Y9+AA8+AA9+AC8+AC9+AE8+AE9+AI8+AI9+AG8+AG9</f>
        <v>12</v>
      </c>
    </row>
    <row r="10" spans="1:38" x14ac:dyDescent="0.2">
      <c r="D10" s="11"/>
      <c r="F10" s="11"/>
      <c r="H10" s="43"/>
      <c r="I10" s="41"/>
      <c r="J10" s="44"/>
      <c r="K10" s="42"/>
      <c r="L10" s="43"/>
      <c r="M10" s="41"/>
      <c r="N10" s="44"/>
      <c r="O10" s="42"/>
      <c r="P10" s="43"/>
      <c r="Q10" s="42"/>
      <c r="R10" s="43"/>
      <c r="S10" s="42"/>
      <c r="T10" s="43"/>
      <c r="U10" s="41"/>
      <c r="V10" s="44"/>
      <c r="W10" s="42"/>
      <c r="X10" s="43"/>
      <c r="Y10" s="42"/>
      <c r="Z10" s="11"/>
      <c r="AA10" s="10"/>
      <c r="AB10" s="43"/>
      <c r="AC10" s="42"/>
      <c r="AD10" s="43"/>
      <c r="AE10" s="42"/>
      <c r="AF10" s="43"/>
      <c r="AG10" s="42"/>
      <c r="AH10" s="43"/>
      <c r="AI10" s="42"/>
      <c r="AJ10" s="10"/>
      <c r="AK10" s="12"/>
      <c r="AL10" s="13"/>
    </row>
    <row r="11" spans="1:38" x14ac:dyDescent="0.2">
      <c r="B11" s="33" t="s">
        <v>50</v>
      </c>
      <c r="D11" s="11"/>
      <c r="F11" s="11"/>
      <c r="H11" s="43"/>
      <c r="I11" s="41">
        <f>HLOOKUP(H11,$C$86:$O$94,6)</f>
        <v>0</v>
      </c>
      <c r="J11" s="44"/>
      <c r="K11" s="42">
        <f>HLOOKUP(J11,$C$86:$O$94,6)</f>
        <v>0</v>
      </c>
      <c r="L11" s="43"/>
      <c r="M11" s="41">
        <f>HLOOKUP(L11,$C$86:$O$94,7)</f>
        <v>0</v>
      </c>
      <c r="N11" s="44"/>
      <c r="O11" s="42">
        <f>HLOOKUP(N11,$C$86:$O$94,7)</f>
        <v>0</v>
      </c>
      <c r="P11" s="43"/>
      <c r="Q11" s="42">
        <f>HLOOKUP(P11,$C$86:$O$94,6)</f>
        <v>0</v>
      </c>
      <c r="R11" s="43"/>
      <c r="S11" s="42">
        <f>HLOOKUP(R11,$C$86:$O$94,6)</f>
        <v>0</v>
      </c>
      <c r="T11" s="43"/>
      <c r="U11" s="41">
        <f>HLOOKUP(T11,$C$86:$O$94,7)</f>
        <v>0</v>
      </c>
      <c r="V11" s="44"/>
      <c r="W11" s="42">
        <f>HLOOKUP(V11,$C$86:$O$94,7)</f>
        <v>0</v>
      </c>
      <c r="X11" s="43"/>
      <c r="Y11" s="42">
        <f>HLOOKUP(X11,$C$86:$O$94,7)</f>
        <v>0</v>
      </c>
      <c r="Z11" s="11"/>
      <c r="AA11" s="10">
        <f>HLOOKUP(Z11,$C$86:$O$94,8)</f>
        <v>0</v>
      </c>
      <c r="AB11" s="43"/>
      <c r="AC11" s="42">
        <f>HLOOKUP(AB11,$C$86:$O$94,9)</f>
        <v>0</v>
      </c>
      <c r="AD11" s="43"/>
      <c r="AE11" s="42">
        <f>HLOOKUP(AD11,$C$86:$O$94,9)</f>
        <v>0</v>
      </c>
      <c r="AF11" s="43"/>
      <c r="AG11" s="42">
        <f>HLOOKUP(AF11,$C$86:$O$94,9)</f>
        <v>0</v>
      </c>
      <c r="AH11" s="43"/>
      <c r="AI11" s="42">
        <f t="shared" si="0"/>
        <v>0</v>
      </c>
      <c r="AJ11" s="10"/>
      <c r="AK11" s="12"/>
      <c r="AL11" s="13" t="s">
        <v>0</v>
      </c>
    </row>
    <row r="12" spans="1:38" x14ac:dyDescent="0.2">
      <c r="D12" s="11"/>
      <c r="F12" s="11"/>
      <c r="H12" s="43"/>
      <c r="I12" s="41">
        <f>HLOOKUP(H12,$C$86:$O$94,6)</f>
        <v>0</v>
      </c>
      <c r="J12" s="44"/>
      <c r="K12" s="42">
        <f>HLOOKUP(J12,$C$86:$O$94,6)</f>
        <v>0</v>
      </c>
      <c r="L12" s="43"/>
      <c r="M12" s="41">
        <f>HLOOKUP(L12,$C$86:$O$94,7)</f>
        <v>0</v>
      </c>
      <c r="N12" s="44"/>
      <c r="O12" s="42">
        <f>HLOOKUP(N12,$C$86:$O$94,7)</f>
        <v>0</v>
      </c>
      <c r="P12" s="43"/>
      <c r="Q12" s="42">
        <f>HLOOKUP(P12,$C$86:$O$94,6)</f>
        <v>0</v>
      </c>
      <c r="R12" s="43"/>
      <c r="S12" s="42">
        <f>HLOOKUP(R12,$C$86:$O$94,6)</f>
        <v>0</v>
      </c>
      <c r="T12" s="43"/>
      <c r="U12" s="41">
        <f>HLOOKUP(T12,$C$86:$O$94,7)</f>
        <v>0</v>
      </c>
      <c r="V12" s="44"/>
      <c r="W12" s="42">
        <f>HLOOKUP(V12,$C$86:$O$94,7)</f>
        <v>0</v>
      </c>
      <c r="X12" s="43"/>
      <c r="Y12" s="42">
        <f>HLOOKUP(X12,$C$86:$O$94,7)</f>
        <v>0</v>
      </c>
      <c r="Z12" s="11"/>
      <c r="AA12" s="10">
        <f>HLOOKUP(Z12,$C$86:$O$94,8)</f>
        <v>0</v>
      </c>
      <c r="AB12" s="43"/>
      <c r="AC12" s="42">
        <f>HLOOKUP(AB12,$C$86:$O$94,9)</f>
        <v>0</v>
      </c>
      <c r="AD12" s="43"/>
      <c r="AE12" s="42">
        <f>HLOOKUP(AD12,$C$86:$O$94,9)</f>
        <v>0</v>
      </c>
      <c r="AF12" s="43"/>
      <c r="AG12" s="42">
        <f>HLOOKUP(AF12,$C$86:$O$94,9)</f>
        <v>0</v>
      </c>
      <c r="AH12" s="43"/>
      <c r="AI12" s="42">
        <f t="shared" si="0"/>
        <v>0</v>
      </c>
      <c r="AJ12" s="10"/>
      <c r="AK12" s="12"/>
      <c r="AL12" s="13">
        <f>+I11+I12+K11+K12+M11+M12+O11+O12+Q11+Q12+S11+S12+U11+U12+W11+W12+Y11+Y12+AA11+AA12+AC11+AC12+AE11+AE12+AI11+AI12+AG11+AG12</f>
        <v>0</v>
      </c>
    </row>
    <row r="13" spans="1:38" x14ac:dyDescent="0.2">
      <c r="D13" s="11"/>
      <c r="F13" s="11"/>
      <c r="H13" s="43"/>
      <c r="I13" s="41"/>
      <c r="J13" s="44"/>
      <c r="K13" s="42"/>
      <c r="L13" s="43"/>
      <c r="M13" s="41"/>
      <c r="N13" s="44"/>
      <c r="O13" s="42"/>
      <c r="P13" s="43"/>
      <c r="Q13" s="42"/>
      <c r="R13" s="43"/>
      <c r="S13" s="42"/>
      <c r="T13" s="43"/>
      <c r="U13" s="41"/>
      <c r="V13" s="44"/>
      <c r="W13" s="42"/>
      <c r="X13" s="43"/>
      <c r="Y13" s="42"/>
      <c r="Z13" s="11"/>
      <c r="AA13" s="10"/>
      <c r="AB13" s="43"/>
      <c r="AC13" s="42"/>
      <c r="AD13" s="43"/>
      <c r="AE13" s="42"/>
      <c r="AF13" s="43"/>
      <c r="AG13" s="42"/>
      <c r="AH13" s="43"/>
      <c r="AI13" s="42"/>
      <c r="AJ13" s="10"/>
      <c r="AK13" s="12"/>
      <c r="AL13" s="13"/>
    </row>
    <row r="14" spans="1:38" x14ac:dyDescent="0.2">
      <c r="B14" s="33" t="s">
        <v>40</v>
      </c>
      <c r="D14" s="11"/>
      <c r="F14" s="11"/>
      <c r="H14" s="43"/>
      <c r="I14" s="41">
        <f>HLOOKUP(H14,$C$86:$O$94,6)</f>
        <v>0</v>
      </c>
      <c r="J14" s="44">
        <v>2</v>
      </c>
      <c r="K14" s="42">
        <f>HLOOKUP(J14,$C$86:$O$94,6)</f>
        <v>12</v>
      </c>
      <c r="L14" s="43"/>
      <c r="M14" s="41">
        <f>HLOOKUP(L14,$C$86:$O$94,7)</f>
        <v>0</v>
      </c>
      <c r="N14" s="44">
        <v>1</v>
      </c>
      <c r="O14" s="42">
        <f>HLOOKUP(N14,$C$86:$O$94,7)</f>
        <v>15</v>
      </c>
      <c r="P14" s="43"/>
      <c r="Q14" s="42">
        <f>HLOOKUP(P14,$C$86:$O$94,6)</f>
        <v>0</v>
      </c>
      <c r="R14" s="43"/>
      <c r="S14" s="42">
        <f>HLOOKUP(R14,$C$86:$O$94,6)</f>
        <v>0</v>
      </c>
      <c r="T14" s="43"/>
      <c r="U14" s="41">
        <f>HLOOKUP(T14,$C$86:$O$94,7)</f>
        <v>0</v>
      </c>
      <c r="V14" s="44"/>
      <c r="W14" s="42">
        <f>HLOOKUP(V14,$C$86:$O$94,7)</f>
        <v>0</v>
      </c>
      <c r="X14" s="43"/>
      <c r="Y14" s="42">
        <f>HLOOKUP(X14,$C$86:$O$94,7)</f>
        <v>0</v>
      </c>
      <c r="Z14" s="11"/>
      <c r="AA14" s="10">
        <f>HLOOKUP(Z14,$C$86:$O$94,8)</f>
        <v>0</v>
      </c>
      <c r="AB14" s="43">
        <v>2</v>
      </c>
      <c r="AC14" s="42">
        <f>HLOOKUP(AB14,$C$86:$O$94,9)</f>
        <v>16</v>
      </c>
      <c r="AD14" s="43"/>
      <c r="AE14" s="42">
        <f>HLOOKUP(AD14,$C$86:$O$94,9)</f>
        <v>0</v>
      </c>
      <c r="AF14" s="43"/>
      <c r="AG14" s="42">
        <f>HLOOKUP(AF14,$C$86:$O$94,9)</f>
        <v>0</v>
      </c>
      <c r="AH14" s="43"/>
      <c r="AI14" s="42">
        <f t="shared" si="0"/>
        <v>0</v>
      </c>
      <c r="AJ14" s="10"/>
      <c r="AK14" s="12"/>
      <c r="AL14" s="13" t="s">
        <v>0</v>
      </c>
    </row>
    <row r="15" spans="1:38" x14ac:dyDescent="0.2">
      <c r="D15" s="11"/>
      <c r="F15" s="11"/>
      <c r="H15" s="43"/>
      <c r="I15" s="41">
        <f>HLOOKUP(H15,$C$86:$O$94,6)</f>
        <v>0</v>
      </c>
      <c r="J15" s="44"/>
      <c r="K15" s="42">
        <f>HLOOKUP(J15,$C$86:$O$94,6)</f>
        <v>0</v>
      </c>
      <c r="L15" s="43"/>
      <c r="M15" s="41">
        <f>HLOOKUP(L15,$C$86:$O$94,7)</f>
        <v>0</v>
      </c>
      <c r="N15" s="44">
        <v>12</v>
      </c>
      <c r="O15" s="42">
        <f>HLOOKUP(N15,$C$86:$O$94,7)</f>
        <v>2</v>
      </c>
      <c r="P15" s="43"/>
      <c r="Q15" s="42">
        <f>HLOOKUP(P15,$C$86:$O$94,6)</f>
        <v>0</v>
      </c>
      <c r="R15" s="43"/>
      <c r="S15" s="42">
        <f>HLOOKUP(R15,$C$86:$O$94,6)</f>
        <v>0</v>
      </c>
      <c r="T15" s="43"/>
      <c r="U15" s="41">
        <f>HLOOKUP(T15,$C$86:$O$94,7)</f>
        <v>0</v>
      </c>
      <c r="V15" s="44"/>
      <c r="W15" s="42">
        <f>HLOOKUP(V15,$C$86:$O$94,7)</f>
        <v>0</v>
      </c>
      <c r="X15" s="43"/>
      <c r="Y15" s="42">
        <f>HLOOKUP(X15,$C$86:$O$94,7)</f>
        <v>0</v>
      </c>
      <c r="Z15" s="11"/>
      <c r="AA15" s="10">
        <f>HLOOKUP(Z15,$C$86:$O$94,8)</f>
        <v>0</v>
      </c>
      <c r="AB15" s="43"/>
      <c r="AC15" s="42">
        <f>HLOOKUP(AB15,$C$86:$O$94,9)</f>
        <v>0</v>
      </c>
      <c r="AD15" s="43"/>
      <c r="AE15" s="42">
        <f>HLOOKUP(AD15,$C$86:$O$94,9)</f>
        <v>0</v>
      </c>
      <c r="AF15" s="43"/>
      <c r="AG15" s="42">
        <f>HLOOKUP(AF15,$C$86:$O$94,9)</f>
        <v>0</v>
      </c>
      <c r="AH15" s="43"/>
      <c r="AI15" s="42">
        <f t="shared" si="0"/>
        <v>0</v>
      </c>
      <c r="AJ15" s="10"/>
      <c r="AK15" s="12"/>
      <c r="AL15" s="13">
        <f>+I14+I15+K14+K15+M14+M15+O14+O15+Q14+Q15+S14+S15+U14+U15+W14+W15+Y14+Y15+AA14+AA15+AC14+AC15+AE14+AE15+AI14+AI15+AG14+AG15</f>
        <v>45</v>
      </c>
    </row>
    <row r="16" spans="1:38" x14ac:dyDescent="0.2">
      <c r="D16" s="11"/>
      <c r="F16" s="11"/>
      <c r="H16" s="43"/>
      <c r="I16" s="41"/>
      <c r="J16" s="44"/>
      <c r="K16" s="42"/>
      <c r="L16" s="43"/>
      <c r="M16" s="41"/>
      <c r="N16" s="44"/>
      <c r="O16" s="42"/>
      <c r="P16" s="43"/>
      <c r="Q16" s="42" t="s">
        <v>0</v>
      </c>
      <c r="R16" s="43"/>
      <c r="S16" s="42" t="s">
        <v>0</v>
      </c>
      <c r="T16" s="43"/>
      <c r="U16" s="41"/>
      <c r="V16" s="44"/>
      <c r="W16" s="42"/>
      <c r="X16" s="43"/>
      <c r="Y16" s="42"/>
      <c r="Z16" s="11"/>
      <c r="AA16" s="10"/>
      <c r="AB16" s="43"/>
      <c r="AC16" s="42"/>
      <c r="AD16" s="43"/>
      <c r="AE16" s="42"/>
      <c r="AF16" s="43"/>
      <c r="AG16" s="42"/>
      <c r="AH16" s="43"/>
      <c r="AI16" s="42"/>
      <c r="AJ16" s="10"/>
      <c r="AK16" s="12"/>
      <c r="AL16" s="13" t="s">
        <v>0</v>
      </c>
    </row>
    <row r="17" spans="2:38" x14ac:dyDescent="0.2">
      <c r="B17" s="33" t="s">
        <v>44</v>
      </c>
      <c r="D17" s="11"/>
      <c r="F17" s="11"/>
      <c r="H17" s="43"/>
      <c r="I17" s="41">
        <f>HLOOKUP(H17,$C$86:$O$94,6)</f>
        <v>0</v>
      </c>
      <c r="J17" s="44">
        <v>12</v>
      </c>
      <c r="K17" s="42">
        <f>HLOOKUP(J17,$C$86:$O$94,6)</f>
        <v>1</v>
      </c>
      <c r="L17" s="43"/>
      <c r="M17" s="41">
        <f>HLOOKUP(L17,$C$86:$O$94,7)</f>
        <v>0</v>
      </c>
      <c r="N17" s="44"/>
      <c r="O17" s="42">
        <f>HLOOKUP(N17,$C$86:$O$94,7)</f>
        <v>0</v>
      </c>
      <c r="P17" s="43"/>
      <c r="Q17" s="42">
        <f>HLOOKUP(P17,$C$86:$O$94,6)</f>
        <v>0</v>
      </c>
      <c r="R17" s="43"/>
      <c r="S17" s="42">
        <f>HLOOKUP(R17,$C$86:$O$94,6)</f>
        <v>0</v>
      </c>
      <c r="T17" s="43"/>
      <c r="U17" s="41">
        <f>HLOOKUP(T17,$C$86:$O$94,7)</f>
        <v>0</v>
      </c>
      <c r="V17" s="44"/>
      <c r="W17" s="42">
        <f>HLOOKUP(V17,$C$86:$O$94,7)</f>
        <v>0</v>
      </c>
      <c r="X17" s="43"/>
      <c r="Y17" s="42">
        <f>HLOOKUP(X17,$C$86:$O$94,7)</f>
        <v>0</v>
      </c>
      <c r="Z17" s="11"/>
      <c r="AA17" s="10">
        <f>HLOOKUP(Z17,$C$86:$O$94,8)</f>
        <v>0</v>
      </c>
      <c r="AB17" s="43">
        <v>7</v>
      </c>
      <c r="AC17" s="42">
        <f>HLOOKUP(AB17,$C$86:$O$94,9)</f>
        <v>10</v>
      </c>
      <c r="AD17" s="43"/>
      <c r="AE17" s="42">
        <f>HLOOKUP(AD17,$C$86:$O$94,9)</f>
        <v>0</v>
      </c>
      <c r="AF17" s="43"/>
      <c r="AG17" s="42">
        <f>HLOOKUP(AF17,$C$86:$O$94,9)</f>
        <v>0</v>
      </c>
      <c r="AH17" s="43">
        <v>7</v>
      </c>
      <c r="AI17" s="42">
        <f t="shared" si="0"/>
        <v>8</v>
      </c>
      <c r="AJ17" s="10"/>
      <c r="AK17" s="12"/>
      <c r="AL17" s="13" t="s">
        <v>0</v>
      </c>
    </row>
    <row r="18" spans="2:38" x14ac:dyDescent="0.2">
      <c r="D18" s="11"/>
      <c r="F18" s="11"/>
      <c r="H18" s="43"/>
      <c r="I18" s="41">
        <f>HLOOKUP(H18,$C$86:$O$94,6)</f>
        <v>0</v>
      </c>
      <c r="J18" s="44"/>
      <c r="K18" s="42">
        <f>HLOOKUP(J18,$C$86:$O$94,6)</f>
        <v>0</v>
      </c>
      <c r="L18" s="43"/>
      <c r="M18" s="41">
        <f>HLOOKUP(L18,$C$86:$O$94,7)</f>
        <v>0</v>
      </c>
      <c r="N18" s="44"/>
      <c r="O18" s="42">
        <f>HLOOKUP(N18,$C$86:$O$94,7)</f>
        <v>0</v>
      </c>
      <c r="P18" s="43"/>
      <c r="Q18" s="42">
        <f>HLOOKUP(P18,$C$86:$O$94,6)</f>
        <v>0</v>
      </c>
      <c r="R18" s="43"/>
      <c r="S18" s="42">
        <f>HLOOKUP(R18,$C$86:$O$94,6)</f>
        <v>0</v>
      </c>
      <c r="T18" s="43"/>
      <c r="U18" s="41">
        <f>HLOOKUP(T18,$C$86:$O$94,7)</f>
        <v>0</v>
      </c>
      <c r="V18" s="44"/>
      <c r="W18" s="42">
        <f>HLOOKUP(V18,$C$86:$O$94,7)</f>
        <v>0</v>
      </c>
      <c r="X18" s="43"/>
      <c r="Y18" s="42">
        <f>HLOOKUP(X18,$C$86:$O$94,7)</f>
        <v>0</v>
      </c>
      <c r="Z18" s="11"/>
      <c r="AA18" s="10">
        <f>HLOOKUP(Z18,$C$86:$O$94,8)</f>
        <v>0</v>
      </c>
      <c r="AB18" s="43"/>
      <c r="AC18" s="42">
        <f>HLOOKUP(AB18,$C$86:$O$94,9)</f>
        <v>0</v>
      </c>
      <c r="AD18" s="43"/>
      <c r="AE18" s="42">
        <f>HLOOKUP(AD18,$C$86:$O$94,9)</f>
        <v>0</v>
      </c>
      <c r="AF18" s="43"/>
      <c r="AG18" s="42">
        <f>HLOOKUP(AF18,$C$86:$O$94,9)</f>
        <v>0</v>
      </c>
      <c r="AH18" s="43"/>
      <c r="AI18" s="42">
        <f t="shared" si="0"/>
        <v>0</v>
      </c>
      <c r="AJ18" s="10"/>
      <c r="AK18" s="12"/>
      <c r="AL18" s="13">
        <f>+I17+I18+K17+K18+M17+M18+O17+O18+Q17+Q18+S17+S18+U17+U18+W17+W18+Y17+Y18+AA17+AA18+AC17+AC18+AE17+AE18+AI17+AI18+AG17+AG18</f>
        <v>19</v>
      </c>
    </row>
    <row r="19" spans="2:38" x14ac:dyDescent="0.2">
      <c r="D19" s="11"/>
      <c r="F19" s="11"/>
      <c r="H19" s="43"/>
      <c r="I19" s="41"/>
      <c r="J19" s="44"/>
      <c r="K19" s="42"/>
      <c r="L19" s="43"/>
      <c r="M19" s="41"/>
      <c r="N19" s="44"/>
      <c r="O19" s="42"/>
      <c r="P19" s="43"/>
      <c r="Q19" s="42"/>
      <c r="R19" s="43"/>
      <c r="S19" s="42"/>
      <c r="T19" s="43"/>
      <c r="U19" s="41"/>
      <c r="V19" s="44"/>
      <c r="W19" s="42"/>
      <c r="X19" s="43"/>
      <c r="Y19" s="42"/>
      <c r="Z19" s="11"/>
      <c r="AA19" s="10"/>
      <c r="AB19" s="43"/>
      <c r="AC19" s="42"/>
      <c r="AD19" s="43"/>
      <c r="AE19" s="42"/>
      <c r="AF19" s="43"/>
      <c r="AG19" s="42"/>
      <c r="AH19" s="43"/>
      <c r="AI19" s="42"/>
      <c r="AJ19" s="10"/>
      <c r="AK19" s="12"/>
      <c r="AL19" s="13"/>
    </row>
    <row r="20" spans="2:38" x14ac:dyDescent="0.2">
      <c r="B20" s="33" t="s">
        <v>51</v>
      </c>
      <c r="D20" s="11"/>
      <c r="F20" s="11"/>
      <c r="H20" s="43"/>
      <c r="I20" s="41">
        <f>HLOOKUP(H20,$C$86:$O$94,6)</f>
        <v>0</v>
      </c>
      <c r="J20" s="44"/>
      <c r="K20" s="42">
        <f>HLOOKUP(J20,$C$86:$O$94,6)</f>
        <v>0</v>
      </c>
      <c r="L20" s="43"/>
      <c r="M20" s="41">
        <f>HLOOKUP(L20,$C$86:$O$94,7)</f>
        <v>0</v>
      </c>
      <c r="N20" s="44"/>
      <c r="O20" s="42">
        <f>HLOOKUP(N20,$C$86:$O$94,7)</f>
        <v>0</v>
      </c>
      <c r="P20" s="43"/>
      <c r="Q20" s="42">
        <f>HLOOKUP(P20,$C$86:$O$94,6)</f>
        <v>0</v>
      </c>
      <c r="R20" s="43"/>
      <c r="S20" s="42">
        <f>HLOOKUP(R20,$C$86:$O$94,6)</f>
        <v>0</v>
      </c>
      <c r="T20" s="43"/>
      <c r="U20" s="41">
        <f>HLOOKUP(T20,$C$86:$O$94,7)</f>
        <v>0</v>
      </c>
      <c r="V20" s="44"/>
      <c r="W20" s="42">
        <f>HLOOKUP(V20,$C$86:$O$94,7)</f>
        <v>0</v>
      </c>
      <c r="X20" s="43"/>
      <c r="Y20" s="42">
        <f>HLOOKUP(X20,$C$86:$O$94,7)</f>
        <v>0</v>
      </c>
      <c r="Z20" s="11"/>
      <c r="AA20" s="10">
        <f>HLOOKUP(Z20,$C$86:$O$94,8)</f>
        <v>0</v>
      </c>
      <c r="AB20" s="43">
        <v>10</v>
      </c>
      <c r="AC20" s="42">
        <f>HLOOKUP(AB20,$C$86:$O$94,9)</f>
        <v>7</v>
      </c>
      <c r="AD20" s="43"/>
      <c r="AE20" s="42">
        <f>HLOOKUP(AD20,$C$86:$O$94,9)</f>
        <v>0</v>
      </c>
      <c r="AF20" s="43"/>
      <c r="AG20" s="42">
        <f>HLOOKUP(AF20,$C$86:$O$94,9)</f>
        <v>0</v>
      </c>
      <c r="AH20" s="43"/>
      <c r="AI20" s="42">
        <f t="shared" si="0"/>
        <v>0</v>
      </c>
      <c r="AJ20" s="10"/>
      <c r="AK20" s="12"/>
      <c r="AL20" s="13" t="s">
        <v>0</v>
      </c>
    </row>
    <row r="21" spans="2:38" x14ac:dyDescent="0.2">
      <c r="D21" s="11"/>
      <c r="F21" s="11"/>
      <c r="H21" s="43"/>
      <c r="I21" s="41">
        <f>HLOOKUP(H21,$C$86:$O$94,6)</f>
        <v>0</v>
      </c>
      <c r="J21" s="44"/>
      <c r="K21" s="42">
        <f>HLOOKUP(J21,$C$86:$O$94,6)</f>
        <v>0</v>
      </c>
      <c r="L21" s="43"/>
      <c r="M21" s="41">
        <f>HLOOKUP(L21,$C$86:$O$94,7)</f>
        <v>0</v>
      </c>
      <c r="N21" s="44"/>
      <c r="O21" s="42">
        <f>HLOOKUP(N21,$C$86:$O$94,7)</f>
        <v>0</v>
      </c>
      <c r="P21" s="43"/>
      <c r="Q21" s="42">
        <f>HLOOKUP(P21,$C$86:$O$94,6)</f>
        <v>0</v>
      </c>
      <c r="R21" s="43"/>
      <c r="S21" s="42">
        <f>HLOOKUP(R21,$C$86:$O$94,6)</f>
        <v>0</v>
      </c>
      <c r="T21" s="43"/>
      <c r="U21" s="41">
        <f>HLOOKUP(T21,$C$86:$O$94,7)</f>
        <v>0</v>
      </c>
      <c r="V21" s="44"/>
      <c r="W21" s="42">
        <f>HLOOKUP(V21,$C$86:$O$94,7)</f>
        <v>0</v>
      </c>
      <c r="X21" s="43"/>
      <c r="Y21" s="42">
        <f>HLOOKUP(X21,$C$86:$O$94,7)</f>
        <v>0</v>
      </c>
      <c r="Z21" s="11"/>
      <c r="AA21" s="10">
        <f>HLOOKUP(Z21,$C$86:$O$94,8)</f>
        <v>0</v>
      </c>
      <c r="AB21" s="43"/>
      <c r="AC21" s="42">
        <f>HLOOKUP(AB21,$C$86:$O$94,9)</f>
        <v>0</v>
      </c>
      <c r="AD21" s="43"/>
      <c r="AE21" s="42">
        <f>HLOOKUP(AD21,$C$86:$O$94,9)</f>
        <v>0</v>
      </c>
      <c r="AF21" s="43"/>
      <c r="AG21" s="42">
        <f>HLOOKUP(AF21,$C$86:$O$94,9)</f>
        <v>0</v>
      </c>
      <c r="AH21" s="43"/>
      <c r="AI21" s="42">
        <f t="shared" si="0"/>
        <v>0</v>
      </c>
      <c r="AJ21" s="10"/>
      <c r="AK21" s="12"/>
      <c r="AL21" s="13">
        <f>+I20+I21+K20+K21+M20+M21+O20+O21+Q20+Q21+S20+S21+U20+U21+W20+W21+Y20+Y21+AA20+AA21+AC20+AC21+AE20+AE21+AI20+AI21+AG20+AG21</f>
        <v>7</v>
      </c>
    </row>
    <row r="22" spans="2:38" x14ac:dyDescent="0.2">
      <c r="D22" s="11"/>
      <c r="F22" s="11"/>
      <c r="H22" s="43"/>
      <c r="I22" s="41"/>
      <c r="J22" s="44"/>
      <c r="K22" s="42"/>
      <c r="L22" s="43"/>
      <c r="M22" s="41"/>
      <c r="N22" s="44"/>
      <c r="O22" s="42"/>
      <c r="P22" s="43"/>
      <c r="Q22" s="42"/>
      <c r="R22" s="43"/>
      <c r="S22" s="42"/>
      <c r="T22" s="43"/>
      <c r="U22" s="41"/>
      <c r="V22" s="44"/>
      <c r="W22" s="42"/>
      <c r="X22" s="43"/>
      <c r="Y22" s="42"/>
      <c r="Z22" s="11"/>
      <c r="AA22" s="10"/>
      <c r="AB22" s="43"/>
      <c r="AC22" s="42"/>
      <c r="AD22" s="43"/>
      <c r="AE22" s="42"/>
      <c r="AF22" s="43"/>
      <c r="AG22" s="42"/>
      <c r="AH22" s="43"/>
      <c r="AI22" s="42"/>
      <c r="AJ22" s="10"/>
      <c r="AK22" s="12"/>
      <c r="AL22" s="13"/>
    </row>
    <row r="23" spans="2:38" x14ac:dyDescent="0.2">
      <c r="B23" s="33" t="s">
        <v>43</v>
      </c>
      <c r="D23" s="11"/>
      <c r="F23" s="11"/>
      <c r="H23" s="43"/>
      <c r="I23" s="41">
        <f>HLOOKUP(H23,$C$86:$O$94,6)</f>
        <v>0</v>
      </c>
      <c r="J23" s="44">
        <v>10</v>
      </c>
      <c r="K23" s="42">
        <f>HLOOKUP(J23,$C$86:$O$94,6)</f>
        <v>3</v>
      </c>
      <c r="L23" s="43"/>
      <c r="M23" s="41">
        <f>HLOOKUP(L23,$C$86:$O$94,7)</f>
        <v>0</v>
      </c>
      <c r="N23" s="44"/>
      <c r="O23" s="42">
        <f>HLOOKUP(N23,$C$86:$O$94,7)</f>
        <v>0</v>
      </c>
      <c r="P23" s="43">
        <v>4</v>
      </c>
      <c r="Q23" s="42">
        <f>HLOOKUP(P23,$C$86:$O$94,6)</f>
        <v>9</v>
      </c>
      <c r="R23" s="43">
        <v>2</v>
      </c>
      <c r="S23" s="42">
        <f>HLOOKUP(R23,$C$86:$O$94,6)</f>
        <v>12</v>
      </c>
      <c r="T23" s="43"/>
      <c r="U23" s="41">
        <f>HLOOKUP(T23,$C$86:$O$94,7)</f>
        <v>0</v>
      </c>
      <c r="V23" s="44">
        <v>6</v>
      </c>
      <c r="W23" s="42">
        <f>HLOOKUP(V23,$C$86:$O$94,7)</f>
        <v>8</v>
      </c>
      <c r="X23" s="43">
        <v>2</v>
      </c>
      <c r="Y23" s="42">
        <f>HLOOKUP(X23,$C$86:$O$94,7)</f>
        <v>13</v>
      </c>
      <c r="Z23" s="11"/>
      <c r="AA23" s="10">
        <f>HLOOKUP(Z23,$C$86:$O$94,8)</f>
        <v>0</v>
      </c>
      <c r="AB23" s="43"/>
      <c r="AC23" s="42">
        <f>HLOOKUP(AB23,$C$86:$O$94,9)</f>
        <v>0</v>
      </c>
      <c r="AD23" s="43">
        <v>1</v>
      </c>
      <c r="AE23" s="42">
        <f>HLOOKUP(AD23,$C$86:$O$94,9)</f>
        <v>18</v>
      </c>
      <c r="AF23" s="43">
        <v>1</v>
      </c>
      <c r="AG23" s="42">
        <f>HLOOKUP(AF23,$C$86:$O$94,9)</f>
        <v>18</v>
      </c>
      <c r="AH23" s="43">
        <v>0</v>
      </c>
      <c r="AI23" s="42">
        <f t="shared" ref="AI23:AI24" si="1">HLOOKUP(AH23,$C$86:$O$95,10)</f>
        <v>0</v>
      </c>
      <c r="AJ23" s="10"/>
      <c r="AK23" s="12"/>
      <c r="AL23" s="13" t="s">
        <v>0</v>
      </c>
    </row>
    <row r="24" spans="2:38" x14ac:dyDescent="0.2">
      <c r="D24" s="11"/>
      <c r="F24" s="11"/>
      <c r="H24" s="43"/>
      <c r="I24" s="41">
        <f>HLOOKUP(H24,$C$86:$O$94,6)</f>
        <v>0</v>
      </c>
      <c r="J24" s="44"/>
      <c r="K24" s="42">
        <f>HLOOKUP(J24,$C$86:$O$94,6)</f>
        <v>0</v>
      </c>
      <c r="L24" s="43"/>
      <c r="M24" s="41">
        <f>HLOOKUP(L24,$C$86:$O$94,7)</f>
        <v>0</v>
      </c>
      <c r="N24" s="44"/>
      <c r="O24" s="42">
        <f>HLOOKUP(N24,$C$86:$O$94,7)</f>
        <v>0</v>
      </c>
      <c r="P24" s="43">
        <v>5</v>
      </c>
      <c r="Q24" s="42">
        <f>HLOOKUP(P24,$C$86:$O$94,6)</f>
        <v>8</v>
      </c>
      <c r="R24" s="43">
        <v>4</v>
      </c>
      <c r="S24" s="42">
        <f>HLOOKUP(R24,$C$86:$O$94,6)</f>
        <v>9</v>
      </c>
      <c r="T24" s="43"/>
      <c r="U24" s="41">
        <f>HLOOKUP(T24,$C$86:$O$94,7)</f>
        <v>0</v>
      </c>
      <c r="V24" s="44"/>
      <c r="W24" s="42">
        <f>HLOOKUP(V24,$C$86:$O$94,7)</f>
        <v>0</v>
      </c>
      <c r="X24" s="43"/>
      <c r="Y24" s="42">
        <f>HLOOKUP(X24,$C$86:$O$94,7)</f>
        <v>0</v>
      </c>
      <c r="Z24" s="11"/>
      <c r="AA24" s="10">
        <f>HLOOKUP(Z24,$C$86:$O$94,8)</f>
        <v>0</v>
      </c>
      <c r="AB24" s="43"/>
      <c r="AC24" s="42">
        <f>HLOOKUP(AB24,$C$86:$O$94,9)</f>
        <v>0</v>
      </c>
      <c r="AD24" s="43"/>
      <c r="AE24" s="42">
        <f>HLOOKUP(AD24,$C$86:$O$94,9)</f>
        <v>0</v>
      </c>
      <c r="AF24" s="43"/>
      <c r="AG24" s="42">
        <f>HLOOKUP(AF24,$C$86:$O$94,9)</f>
        <v>0</v>
      </c>
      <c r="AH24" s="43"/>
      <c r="AI24" s="42">
        <f t="shared" si="1"/>
        <v>0</v>
      </c>
      <c r="AJ24" s="10"/>
      <c r="AK24" s="12"/>
      <c r="AL24" s="13">
        <f>+I23+I24+K23+K24+M23+M24+O23+O24+Q23+Q24+S23+S24+U23+U24+W23+W24+Y23+Y24+AA23+AA24+AC23+AC24+AE23+AE24+AI23+AI24+AG23+AG24</f>
        <v>98</v>
      </c>
    </row>
    <row r="25" spans="2:38" x14ac:dyDescent="0.2">
      <c r="D25" s="11"/>
      <c r="F25" s="11"/>
      <c r="H25" s="43"/>
      <c r="I25" s="41"/>
      <c r="J25" s="44"/>
      <c r="K25" s="42"/>
      <c r="L25" s="43"/>
      <c r="M25" s="41"/>
      <c r="N25" s="44"/>
      <c r="O25" s="42"/>
      <c r="P25" s="43"/>
      <c r="Q25" s="42" t="s">
        <v>0</v>
      </c>
      <c r="R25" s="43"/>
      <c r="S25" s="42" t="s">
        <v>0</v>
      </c>
      <c r="T25" s="43"/>
      <c r="U25" s="41"/>
      <c r="V25" s="44"/>
      <c r="W25" s="42"/>
      <c r="X25" s="43"/>
      <c r="Y25" s="42"/>
      <c r="Z25" s="11"/>
      <c r="AA25" s="10"/>
      <c r="AB25" s="43"/>
      <c r="AC25" s="42"/>
      <c r="AD25" s="43"/>
      <c r="AE25" s="42"/>
      <c r="AF25" s="43"/>
      <c r="AG25" s="42"/>
      <c r="AH25" s="43"/>
      <c r="AI25" s="42"/>
      <c r="AJ25" s="10"/>
      <c r="AK25" s="12"/>
      <c r="AL25" s="13" t="s">
        <v>0</v>
      </c>
    </row>
    <row r="26" spans="2:38" x14ac:dyDescent="0.2">
      <c r="B26" s="33" t="s">
        <v>48</v>
      </c>
      <c r="D26" s="11"/>
      <c r="F26" s="11"/>
      <c r="H26" s="43"/>
      <c r="I26" s="41">
        <f>HLOOKUP(H26,$C$86:$O$94,6)</f>
        <v>0</v>
      </c>
      <c r="J26" s="44"/>
      <c r="K26" s="42">
        <f>HLOOKUP(J26,$C$86:$O$94,6)</f>
        <v>0</v>
      </c>
      <c r="L26" s="43"/>
      <c r="M26" s="41">
        <f>HLOOKUP(L26,$C$86:$O$94,7)</f>
        <v>0</v>
      </c>
      <c r="N26" s="44"/>
      <c r="O26" s="42">
        <f>HLOOKUP(N26,$C$86:$O$94,7)</f>
        <v>0</v>
      </c>
      <c r="P26" s="43"/>
      <c r="Q26" s="42">
        <f>HLOOKUP(P26,$C$86:$O$94,6)</f>
        <v>0</v>
      </c>
      <c r="R26" s="43"/>
      <c r="S26" s="42">
        <f>HLOOKUP(R26,$C$86:$O$94,6)</f>
        <v>0</v>
      </c>
      <c r="T26" s="43"/>
      <c r="U26" s="41">
        <f>HLOOKUP(T26,$C$86:$O$94,7)</f>
        <v>0</v>
      </c>
      <c r="V26" s="44"/>
      <c r="W26" s="42">
        <f>HLOOKUP(V26,$C$86:$O$94,7)</f>
        <v>0</v>
      </c>
      <c r="X26" s="43"/>
      <c r="Y26" s="42">
        <f>HLOOKUP(X26,$C$86:$O$94,7)</f>
        <v>0</v>
      </c>
      <c r="Z26" s="11"/>
      <c r="AA26" s="10">
        <f>HLOOKUP(Z26,$C$86:$O$94,8)</f>
        <v>0</v>
      </c>
      <c r="AB26" s="43">
        <v>12</v>
      </c>
      <c r="AC26" s="42">
        <f>HLOOKUP(AB26,$C$86:$O$94,9)</f>
        <v>5</v>
      </c>
      <c r="AD26" s="43"/>
      <c r="AE26" s="42">
        <f>HLOOKUP(AD26,$C$86:$O$94,9)</f>
        <v>0</v>
      </c>
      <c r="AF26" s="43"/>
      <c r="AG26" s="42">
        <f>HLOOKUP(AF26,$C$86:$O$94,9)</f>
        <v>0</v>
      </c>
      <c r="AH26" s="43"/>
      <c r="AI26" s="42">
        <f t="shared" ref="AI26:AI27" si="2">HLOOKUP(AH26,$C$86:$O$95,10)</f>
        <v>0</v>
      </c>
      <c r="AJ26" s="10"/>
      <c r="AK26" s="12"/>
      <c r="AL26" s="13" t="s">
        <v>0</v>
      </c>
    </row>
    <row r="27" spans="2:38" x14ac:dyDescent="0.2">
      <c r="D27" s="11"/>
      <c r="F27" s="11"/>
      <c r="H27" s="43"/>
      <c r="I27" s="41">
        <f>HLOOKUP(H27,$C$86:$O$94,6)</f>
        <v>0</v>
      </c>
      <c r="J27" s="44"/>
      <c r="K27" s="42">
        <f>HLOOKUP(J27,$C$86:$O$94,6)</f>
        <v>0</v>
      </c>
      <c r="L27" s="43"/>
      <c r="M27" s="41">
        <f>HLOOKUP(L27,$C$86:$O$94,7)</f>
        <v>0</v>
      </c>
      <c r="N27" s="44"/>
      <c r="O27" s="42">
        <f>HLOOKUP(N27,$C$86:$O$94,7)</f>
        <v>0</v>
      </c>
      <c r="P27" s="43"/>
      <c r="Q27" s="42">
        <f>HLOOKUP(P27,$C$86:$O$94,6)</f>
        <v>0</v>
      </c>
      <c r="R27" s="43"/>
      <c r="S27" s="42">
        <f>HLOOKUP(R27,$C$86:$O$94,6)</f>
        <v>0</v>
      </c>
      <c r="T27" s="43"/>
      <c r="U27" s="41">
        <f>HLOOKUP(T27,$C$86:$O$94,7)</f>
        <v>0</v>
      </c>
      <c r="V27" s="44"/>
      <c r="W27" s="42">
        <f>HLOOKUP(V27,$C$86:$O$94,7)</f>
        <v>0</v>
      </c>
      <c r="X27" s="43"/>
      <c r="Y27" s="42">
        <f>HLOOKUP(X27,$C$86:$O$94,7)</f>
        <v>0</v>
      </c>
      <c r="Z27" s="11"/>
      <c r="AA27" s="10">
        <f>HLOOKUP(Z27,$C$86:$O$94,8)</f>
        <v>0</v>
      </c>
      <c r="AB27" s="43">
        <v>0</v>
      </c>
      <c r="AC27" s="42">
        <f>HLOOKUP(AB27,$C$86:$O$94,9)</f>
        <v>0</v>
      </c>
      <c r="AD27" s="43"/>
      <c r="AE27" s="42">
        <f>HLOOKUP(AD27,$C$86:$O$94,9)</f>
        <v>0</v>
      </c>
      <c r="AF27" s="43"/>
      <c r="AG27" s="42">
        <f>HLOOKUP(AF27,$C$86:$O$94,9)</f>
        <v>0</v>
      </c>
      <c r="AH27" s="43"/>
      <c r="AI27" s="42">
        <f t="shared" si="2"/>
        <v>0</v>
      </c>
      <c r="AJ27" s="10"/>
      <c r="AK27" s="12"/>
      <c r="AL27" s="13">
        <f>+I26+I27+K26+K27+M26+M27+O26+O27+Q26+Q27+S26+S27+U26+U27+W26+W27+Y26+Y27+AA26+AA27+AC26+AC27+AE26+AE27+AI26+AI27+AG26+AG27</f>
        <v>5</v>
      </c>
    </row>
    <row r="28" spans="2:38" x14ac:dyDescent="0.2">
      <c r="H28" s="40"/>
      <c r="I28" s="41"/>
      <c r="J28" s="41"/>
      <c r="K28" s="42"/>
      <c r="L28" s="40"/>
      <c r="M28" s="41"/>
      <c r="N28" s="41"/>
      <c r="O28" s="42"/>
      <c r="P28" s="40"/>
      <c r="Q28" s="42"/>
      <c r="R28" s="40"/>
      <c r="S28" s="42"/>
      <c r="T28" s="40"/>
      <c r="U28" s="41"/>
      <c r="V28" s="41"/>
      <c r="W28" s="42"/>
      <c r="X28" s="40"/>
      <c r="Y28" s="42"/>
      <c r="Z28" s="10"/>
      <c r="AA28" s="10"/>
      <c r="AB28" s="40"/>
      <c r="AC28" s="42"/>
      <c r="AD28" s="40"/>
      <c r="AE28" s="42"/>
      <c r="AF28" s="40"/>
      <c r="AG28" s="42"/>
      <c r="AH28" s="40"/>
      <c r="AI28" s="42"/>
      <c r="AJ28" s="10"/>
      <c r="AK28" s="12"/>
      <c r="AL28" s="13"/>
    </row>
    <row r="29" spans="2:38" x14ac:dyDescent="0.2">
      <c r="B29" s="33" t="s">
        <v>39</v>
      </c>
      <c r="D29" s="11"/>
      <c r="F29" s="11"/>
      <c r="H29" s="43">
        <v>11</v>
      </c>
      <c r="I29" s="41">
        <f>HLOOKUP(H29,$C$86:$O$94,6)</f>
        <v>2</v>
      </c>
      <c r="J29" s="44">
        <v>3</v>
      </c>
      <c r="K29" s="42">
        <f>HLOOKUP(J29,$C$86:$O$94,6)</f>
        <v>10</v>
      </c>
      <c r="L29" s="43">
        <v>5</v>
      </c>
      <c r="M29" s="41">
        <f>HLOOKUP(L29,$C$86:$O$94,7)</f>
        <v>9</v>
      </c>
      <c r="N29" s="44">
        <v>2</v>
      </c>
      <c r="O29" s="42">
        <f>HLOOKUP(N29,$C$86:$O$94,7)</f>
        <v>13</v>
      </c>
      <c r="P29" s="43">
        <v>2</v>
      </c>
      <c r="Q29" s="42">
        <f>HLOOKUP(P29,$C$86:$O$94,6)</f>
        <v>12</v>
      </c>
      <c r="R29" s="43"/>
      <c r="S29" s="42">
        <f>HLOOKUP(R29,$C$86:$O$94,6)</f>
        <v>0</v>
      </c>
      <c r="T29" s="43"/>
      <c r="U29" s="41">
        <f>HLOOKUP(T29,$C$86:$O$94,7)</f>
        <v>0</v>
      </c>
      <c r="V29" s="44">
        <v>4</v>
      </c>
      <c r="W29" s="42">
        <f>HLOOKUP(V29,$C$86:$O$94,7)</f>
        <v>10</v>
      </c>
      <c r="X29" s="43">
        <v>1</v>
      </c>
      <c r="Y29" s="42">
        <f>HLOOKUP(X29,$C$86:$O$94,7)</f>
        <v>15</v>
      </c>
      <c r="Z29" s="11"/>
      <c r="AA29" s="10">
        <f>HLOOKUP(Z29,$C$86:$O$94,8)</f>
        <v>0</v>
      </c>
      <c r="AB29" s="43">
        <v>3</v>
      </c>
      <c r="AC29" s="42">
        <f>HLOOKUP(AB29,$C$86:$O$94,9)</f>
        <v>14</v>
      </c>
      <c r="AD29" s="43"/>
      <c r="AE29" s="42">
        <f>HLOOKUP(AD29,$C$86:$O$94,9)</f>
        <v>0</v>
      </c>
      <c r="AF29" s="43"/>
      <c r="AG29" s="42">
        <f>HLOOKUP(AF29,$C$86:$O$94,9)</f>
        <v>0</v>
      </c>
      <c r="AH29" s="43">
        <v>2</v>
      </c>
      <c r="AI29" s="42">
        <f t="shared" ref="AI29:AI30" si="3">HLOOKUP(AH29,$C$86:$O$95,10)</f>
        <v>14</v>
      </c>
      <c r="AJ29" s="10"/>
      <c r="AK29" s="12"/>
      <c r="AL29" s="13" t="s">
        <v>0</v>
      </c>
    </row>
    <row r="30" spans="2:38" x14ac:dyDescent="0.2">
      <c r="H30" s="40"/>
      <c r="I30" s="41">
        <f>HLOOKUP(H30,$C$86:$O$94,6)</f>
        <v>0</v>
      </c>
      <c r="J30" s="41">
        <v>7</v>
      </c>
      <c r="K30" s="42">
        <f>HLOOKUP(J30,$C$86:$O$94,6)</f>
        <v>6</v>
      </c>
      <c r="L30" s="40"/>
      <c r="M30" s="41">
        <f>HLOOKUP(L30,$C$86:$O$94,7)</f>
        <v>0</v>
      </c>
      <c r="N30" s="41">
        <v>3</v>
      </c>
      <c r="O30" s="42">
        <f>HLOOKUP(N30,$C$86:$O$94,7)</f>
        <v>11</v>
      </c>
      <c r="P30" s="40"/>
      <c r="Q30" s="42">
        <f>HLOOKUP(P30,$C$86:$O$94,6)</f>
        <v>0</v>
      </c>
      <c r="R30" s="40"/>
      <c r="S30" s="42">
        <f>HLOOKUP(R30,$C$86:$O$94,6)</f>
        <v>0</v>
      </c>
      <c r="T30" s="40"/>
      <c r="U30" s="41">
        <f>HLOOKUP(T30,$C$86:$O$94,7)</f>
        <v>0</v>
      </c>
      <c r="V30" s="41"/>
      <c r="W30" s="42">
        <f>HLOOKUP(V30,$C$86:$O$94,7)</f>
        <v>0</v>
      </c>
      <c r="X30" s="40"/>
      <c r="Y30" s="42">
        <f>HLOOKUP(X30,$C$86:$O$94,7)</f>
        <v>0</v>
      </c>
      <c r="Z30" s="10"/>
      <c r="AA30" s="10">
        <f>HLOOKUP(Z30,$C$86:$O$94,8)</f>
        <v>0</v>
      </c>
      <c r="AB30" s="40">
        <v>5</v>
      </c>
      <c r="AC30" s="42">
        <f>HLOOKUP(AB30,$C$86:$O$94,9)</f>
        <v>12</v>
      </c>
      <c r="AD30" s="40"/>
      <c r="AE30" s="42">
        <f>HLOOKUP(AD30,$C$86:$O$94,9)</f>
        <v>0</v>
      </c>
      <c r="AF30" s="40"/>
      <c r="AG30" s="42">
        <f>HLOOKUP(AF30,$C$86:$O$94,9)</f>
        <v>0</v>
      </c>
      <c r="AH30" s="40">
        <v>5</v>
      </c>
      <c r="AI30" s="42">
        <f t="shared" si="3"/>
        <v>10</v>
      </c>
      <c r="AJ30" s="10"/>
      <c r="AK30" s="12"/>
      <c r="AL30" s="13">
        <f>+I29+I30+K29+K30+M29+M30+O29+O30+Q29+Q30+S29+S30+U29+U30+W29+W30+Y29+Y30+AA29+AA30+AC29+AC30+AE29+AE30+AI29+AI30+AG29+AG30</f>
        <v>138</v>
      </c>
    </row>
    <row r="31" spans="2:38" x14ac:dyDescent="0.2">
      <c r="H31" s="40"/>
      <c r="I31" s="41"/>
      <c r="J31" s="41"/>
      <c r="K31" s="42"/>
      <c r="L31" s="40"/>
      <c r="M31" s="41"/>
      <c r="N31" s="41"/>
      <c r="O31" s="42"/>
      <c r="P31" s="40"/>
      <c r="Q31" s="42"/>
      <c r="R31" s="40"/>
      <c r="S31" s="42"/>
      <c r="T31" s="40"/>
      <c r="U31" s="41"/>
      <c r="V31" s="41"/>
      <c r="W31" s="42"/>
      <c r="X31" s="40"/>
      <c r="Y31" s="42"/>
      <c r="Z31" s="10"/>
      <c r="AA31" s="10"/>
      <c r="AB31" s="40"/>
      <c r="AC31" s="42"/>
      <c r="AD31" s="40"/>
      <c r="AE31" s="42"/>
      <c r="AF31" s="40"/>
      <c r="AG31" s="42"/>
      <c r="AH31" s="40"/>
      <c r="AI31" s="42"/>
      <c r="AJ31" s="10"/>
      <c r="AK31" s="12"/>
      <c r="AL31" s="13"/>
    </row>
    <row r="32" spans="2:38" x14ac:dyDescent="0.2">
      <c r="B32" s="33" t="s">
        <v>47</v>
      </c>
      <c r="H32" s="40"/>
      <c r="I32" s="41">
        <f>HLOOKUP(H32,$C$86:$O$94,6)</f>
        <v>0</v>
      </c>
      <c r="J32" s="41">
        <v>1</v>
      </c>
      <c r="K32" s="42">
        <f>HLOOKUP(J32,$C$86:$O$94,6)</f>
        <v>14</v>
      </c>
      <c r="L32" s="40"/>
      <c r="M32" s="41">
        <f>HLOOKUP(L32,$C$86:$O$94,7)</f>
        <v>0</v>
      </c>
      <c r="N32" s="41">
        <v>7</v>
      </c>
      <c r="O32" s="42">
        <f>HLOOKUP(N32,$C$86:$O$94,7)</f>
        <v>7</v>
      </c>
      <c r="P32" s="40">
        <v>1</v>
      </c>
      <c r="Q32" s="42">
        <f>HLOOKUP(P32,$C$86:$O$94,6)</f>
        <v>14</v>
      </c>
      <c r="R32" s="40">
        <v>1</v>
      </c>
      <c r="S32" s="42">
        <f>HLOOKUP(R32,$C$86:$O$94,6)</f>
        <v>14</v>
      </c>
      <c r="T32" s="40">
        <v>5</v>
      </c>
      <c r="U32" s="41">
        <f>HLOOKUP(T32,$C$86:$O$94,7)</f>
        <v>9</v>
      </c>
      <c r="V32" s="41">
        <v>2</v>
      </c>
      <c r="W32" s="42">
        <f>HLOOKUP(V32,$C$86:$O$94,7)</f>
        <v>13</v>
      </c>
      <c r="X32" s="40"/>
      <c r="Y32" s="42">
        <f>HLOOKUP(X32,$C$86:$O$94,7)</f>
        <v>0</v>
      </c>
      <c r="Z32" s="10"/>
      <c r="AA32" s="10">
        <f>HLOOKUP(Z32,$C$86:$O$94,8)</f>
        <v>0</v>
      </c>
      <c r="AB32" s="40"/>
      <c r="AC32" s="42">
        <f>HLOOKUP(AB32,$C$86:$O$94,9)</f>
        <v>0</v>
      </c>
      <c r="AD32" s="40"/>
      <c r="AE32" s="42">
        <f>HLOOKUP(AD32,$C$86:$O$94,9)</f>
        <v>0</v>
      </c>
      <c r="AF32" s="40"/>
      <c r="AG32" s="42">
        <f>HLOOKUP(AF32,$C$86:$O$94,9)</f>
        <v>0</v>
      </c>
      <c r="AH32" s="40">
        <v>1</v>
      </c>
      <c r="AI32" s="42">
        <f t="shared" ref="AI32:AI33" si="4">HLOOKUP(AH32,$C$86:$O$95,10)</f>
        <v>16</v>
      </c>
      <c r="AJ32" s="10"/>
      <c r="AK32" s="12"/>
      <c r="AL32" s="13" t="s">
        <v>0</v>
      </c>
    </row>
    <row r="33" spans="2:38" s="14" customFormat="1" x14ac:dyDescent="0.2">
      <c r="B33" s="33"/>
      <c r="C33" s="33"/>
      <c r="D33" s="10"/>
      <c r="E33" s="10"/>
      <c r="F33" s="10"/>
      <c r="G33" s="10"/>
      <c r="H33" s="40"/>
      <c r="I33" s="41">
        <f>HLOOKUP(H33,$C$86:$O$94,6)</f>
        <v>0</v>
      </c>
      <c r="J33" s="41">
        <v>8</v>
      </c>
      <c r="K33" s="42">
        <f>HLOOKUP(J33,$C$86:$O$94,6)</f>
        <v>5</v>
      </c>
      <c r="L33" s="40"/>
      <c r="M33" s="41">
        <f>HLOOKUP(L33,$C$86:$O$94,7)</f>
        <v>0</v>
      </c>
      <c r="N33" s="41">
        <v>9</v>
      </c>
      <c r="O33" s="42">
        <f>HLOOKUP(N33,$C$86:$O$94,7)</f>
        <v>5</v>
      </c>
      <c r="P33" s="40">
        <v>3</v>
      </c>
      <c r="Q33" s="42">
        <f>HLOOKUP(P33,$C$86:$O$94,6)</f>
        <v>10</v>
      </c>
      <c r="R33" s="40"/>
      <c r="S33" s="42">
        <f>HLOOKUP(R33,$C$86:$O$94,6)</f>
        <v>0</v>
      </c>
      <c r="T33" s="40"/>
      <c r="U33" s="41">
        <f>HLOOKUP(T33,$C$86:$O$94,7)</f>
        <v>0</v>
      </c>
      <c r="V33" s="41">
        <v>3</v>
      </c>
      <c r="W33" s="42">
        <f>HLOOKUP(V33,$C$86:$O$94,7)</f>
        <v>11</v>
      </c>
      <c r="X33" s="40"/>
      <c r="Y33" s="42">
        <f>HLOOKUP(X33,$C$86:$O$94,7)</f>
        <v>0</v>
      </c>
      <c r="Z33" s="10"/>
      <c r="AA33" s="10">
        <f>HLOOKUP(Z33,$C$86:$O$94,8)</f>
        <v>0</v>
      </c>
      <c r="AB33" s="40"/>
      <c r="AC33" s="42">
        <f>HLOOKUP(AB33,$C$86:$O$94,9)</f>
        <v>0</v>
      </c>
      <c r="AD33" s="40"/>
      <c r="AE33" s="42">
        <f>HLOOKUP(AD33,$C$86:$O$94,9)</f>
        <v>0</v>
      </c>
      <c r="AF33" s="40"/>
      <c r="AG33" s="42">
        <f>HLOOKUP(AF33,$C$86:$O$94,9)</f>
        <v>0</v>
      </c>
      <c r="AH33" s="40"/>
      <c r="AI33" s="42">
        <f t="shared" si="4"/>
        <v>0</v>
      </c>
      <c r="AJ33" s="10"/>
      <c r="AK33" s="12"/>
      <c r="AL33" s="13">
        <f>+I32+I33+K32+K33+M32+M33+O32+O33+Q32+Q33+S32+S33+U32+U33+W32+W33+Y32+Y33+AA32+AA33+AC32+AC33+AE32+AE33+AI32+AI33+AG32+AG33</f>
        <v>118</v>
      </c>
    </row>
    <row r="34" spans="2:38" s="14" customFormat="1" x14ac:dyDescent="0.2">
      <c r="B34" s="33"/>
      <c r="C34" s="33"/>
      <c r="D34" s="10"/>
      <c r="E34" s="10"/>
      <c r="F34" s="10"/>
      <c r="G34" s="10"/>
      <c r="H34" s="40"/>
      <c r="I34" s="41"/>
      <c r="J34" s="41"/>
      <c r="K34" s="42"/>
      <c r="L34" s="40"/>
      <c r="M34" s="41"/>
      <c r="N34" s="41"/>
      <c r="O34" s="42"/>
      <c r="P34" s="40"/>
      <c r="Q34" s="42"/>
      <c r="R34" s="40"/>
      <c r="S34" s="42"/>
      <c r="T34" s="40"/>
      <c r="U34" s="41"/>
      <c r="V34" s="41"/>
      <c r="W34" s="42"/>
      <c r="X34" s="40"/>
      <c r="Y34" s="42"/>
      <c r="Z34" s="10"/>
      <c r="AA34" s="10"/>
      <c r="AB34" s="40"/>
      <c r="AC34" s="42"/>
      <c r="AD34" s="40"/>
      <c r="AE34" s="42"/>
      <c r="AF34" s="40"/>
      <c r="AG34" s="42"/>
      <c r="AH34" s="40"/>
      <c r="AI34" s="42"/>
      <c r="AJ34" s="10"/>
      <c r="AK34" s="12"/>
      <c r="AL34" s="13"/>
    </row>
    <row r="35" spans="2:38" s="14" customFormat="1" x14ac:dyDescent="0.2">
      <c r="B35" s="33" t="s">
        <v>52</v>
      </c>
      <c r="C35" s="33"/>
      <c r="D35" s="10"/>
      <c r="E35" s="10"/>
      <c r="F35" s="10"/>
      <c r="G35" s="10"/>
      <c r="H35" s="40"/>
      <c r="I35" s="41">
        <f>HLOOKUP(H35,$C$86:$O$94,6)</f>
        <v>0</v>
      </c>
      <c r="J35" s="41"/>
      <c r="K35" s="42">
        <f>HLOOKUP(J35,$C$86:$O$94,6)</f>
        <v>0</v>
      </c>
      <c r="L35" s="40"/>
      <c r="M35" s="41">
        <f>HLOOKUP(L35,$C$86:$O$94,7)</f>
        <v>0</v>
      </c>
      <c r="N35" s="41"/>
      <c r="O35" s="42">
        <f>HLOOKUP(N35,$C$86:$O$94,7)</f>
        <v>0</v>
      </c>
      <c r="P35" s="40"/>
      <c r="Q35" s="42">
        <f>HLOOKUP(P35,$C$86:$O$94,6)</f>
        <v>0</v>
      </c>
      <c r="R35" s="40"/>
      <c r="S35" s="42">
        <f>HLOOKUP(R35,$C$86:$O$94,6)</f>
        <v>0</v>
      </c>
      <c r="T35" s="40"/>
      <c r="U35" s="41">
        <f>HLOOKUP(T35,$C$86:$O$94,7)</f>
        <v>0</v>
      </c>
      <c r="V35" s="41">
        <v>7</v>
      </c>
      <c r="W35" s="42">
        <f>HLOOKUP(V35,$C$86:$O$94,7)</f>
        <v>7</v>
      </c>
      <c r="X35" s="40">
        <v>3</v>
      </c>
      <c r="Y35" s="42">
        <f>HLOOKUP(X35,$C$86:$O$94,7)</f>
        <v>11</v>
      </c>
      <c r="Z35" s="10"/>
      <c r="AA35" s="10">
        <f>HLOOKUP(Z35,$C$86:$O$94,8)</f>
        <v>0</v>
      </c>
      <c r="AB35" s="40"/>
      <c r="AC35" s="42">
        <f>HLOOKUP(AB35,$C$86:$O$94,9)</f>
        <v>0</v>
      </c>
      <c r="AD35" s="40"/>
      <c r="AE35" s="42">
        <f>HLOOKUP(AD35,$C$86:$O$94,9)</f>
        <v>0</v>
      </c>
      <c r="AF35" s="40"/>
      <c r="AG35" s="42">
        <f>HLOOKUP(AF35,$C$86:$O$94,9)</f>
        <v>0</v>
      </c>
      <c r="AH35" s="40">
        <v>10</v>
      </c>
      <c r="AI35" s="42">
        <f t="shared" ref="AI35:AI36" si="5">HLOOKUP(AH35,$C$86:$O$95,10)</f>
        <v>5</v>
      </c>
      <c r="AJ35" s="10"/>
      <c r="AK35" s="12"/>
      <c r="AL35" s="13" t="s">
        <v>0</v>
      </c>
    </row>
    <row r="36" spans="2:38" s="14" customFormat="1" x14ac:dyDescent="0.2">
      <c r="B36" s="33"/>
      <c r="C36" s="33"/>
      <c r="D36" s="10"/>
      <c r="E36" s="10"/>
      <c r="F36" s="10"/>
      <c r="G36" s="10"/>
      <c r="H36" s="40"/>
      <c r="I36" s="41">
        <f>HLOOKUP(H36,$C$86:$O$94,6)</f>
        <v>0</v>
      </c>
      <c r="J36" s="41"/>
      <c r="K36" s="42">
        <f>HLOOKUP(J36,$C$86:$O$94,6)</f>
        <v>0</v>
      </c>
      <c r="L36" s="40"/>
      <c r="M36" s="41">
        <f>HLOOKUP(L36,$C$86:$O$94,7)</f>
        <v>0</v>
      </c>
      <c r="N36" s="41"/>
      <c r="O36" s="42">
        <f>HLOOKUP(N36,$C$86:$O$94,7)</f>
        <v>0</v>
      </c>
      <c r="P36" s="40"/>
      <c r="Q36" s="42">
        <f>HLOOKUP(P36,$C$86:$O$94,6)</f>
        <v>0</v>
      </c>
      <c r="R36" s="40"/>
      <c r="S36" s="42">
        <f>HLOOKUP(R36,$C$86:$O$94,6)</f>
        <v>0</v>
      </c>
      <c r="T36" s="40"/>
      <c r="U36" s="41">
        <f>HLOOKUP(T36,$C$86:$O$94,7)</f>
        <v>0</v>
      </c>
      <c r="V36" s="41"/>
      <c r="W36" s="42">
        <f>HLOOKUP(V36,$C$86:$O$94,7)</f>
        <v>0</v>
      </c>
      <c r="X36" s="40"/>
      <c r="Y36" s="42">
        <f>HLOOKUP(X36,$C$86:$O$94,7)</f>
        <v>0</v>
      </c>
      <c r="Z36" s="10"/>
      <c r="AA36" s="10">
        <f>HLOOKUP(Z36,$C$86:$O$94,8)</f>
        <v>0</v>
      </c>
      <c r="AB36" s="40"/>
      <c r="AC36" s="42">
        <f>HLOOKUP(AB36,$C$86:$O$94,9)</f>
        <v>0</v>
      </c>
      <c r="AD36" s="40"/>
      <c r="AE36" s="42">
        <f>HLOOKUP(AD36,$C$86:$O$94,9)</f>
        <v>0</v>
      </c>
      <c r="AF36" s="40"/>
      <c r="AG36" s="42">
        <f>HLOOKUP(AF36,$C$86:$O$94,9)</f>
        <v>0</v>
      </c>
      <c r="AH36" s="40"/>
      <c r="AI36" s="42">
        <f t="shared" si="5"/>
        <v>0</v>
      </c>
      <c r="AJ36" s="10"/>
      <c r="AK36" s="12"/>
      <c r="AL36" s="13">
        <f>+I35+I36+K35+K36+M35+M36+O35+O36+Q35+Q36+S35+S36+U35+U36+W35+W36+Y35+Y36+AA35+AA36+AC35+AC36+AE35+AE36+AI35+AI36+AG35+AG36</f>
        <v>23</v>
      </c>
    </row>
    <row r="37" spans="2:38" s="14" customFormat="1" x14ac:dyDescent="0.2">
      <c r="B37" s="33"/>
      <c r="C37" s="33"/>
      <c r="D37" s="11"/>
      <c r="E37" s="10"/>
      <c r="F37" s="11"/>
      <c r="G37" s="10"/>
      <c r="H37" s="43"/>
      <c r="I37" s="41"/>
      <c r="J37" s="44"/>
      <c r="K37" s="42"/>
      <c r="L37" s="43"/>
      <c r="M37" s="41"/>
      <c r="N37" s="44"/>
      <c r="O37" s="42"/>
      <c r="P37" s="43"/>
      <c r="Q37" s="42"/>
      <c r="R37" s="43"/>
      <c r="S37" s="42"/>
      <c r="T37" s="43"/>
      <c r="U37" s="41"/>
      <c r="V37" s="44"/>
      <c r="W37" s="42"/>
      <c r="X37" s="43"/>
      <c r="Y37" s="42"/>
      <c r="Z37" s="11"/>
      <c r="AA37" s="10"/>
      <c r="AB37" s="43"/>
      <c r="AC37" s="42"/>
      <c r="AD37" s="43"/>
      <c r="AE37" s="42"/>
      <c r="AF37" s="43"/>
      <c r="AG37" s="42"/>
      <c r="AH37" s="43"/>
      <c r="AI37" s="42"/>
      <c r="AJ37" s="10"/>
      <c r="AK37" s="12"/>
      <c r="AL37" s="13"/>
    </row>
    <row r="38" spans="2:38" s="14" customFormat="1" x14ac:dyDescent="0.2">
      <c r="B38" s="33" t="s">
        <v>46</v>
      </c>
      <c r="C38" s="33"/>
      <c r="D38" s="11"/>
      <c r="E38" s="10"/>
      <c r="F38" s="11"/>
      <c r="G38" s="10"/>
      <c r="H38" s="43"/>
      <c r="I38" s="41">
        <f>HLOOKUP(H38,$C$86:$O$94,6)</f>
        <v>0</v>
      </c>
      <c r="J38" s="44"/>
      <c r="K38" s="42">
        <f>HLOOKUP(J38,$C$86:$O$94,6)</f>
        <v>0</v>
      </c>
      <c r="L38" s="43"/>
      <c r="M38" s="41">
        <f>HLOOKUP(L38,$C$86:$O$94,7)</f>
        <v>0</v>
      </c>
      <c r="N38" s="44"/>
      <c r="O38" s="42">
        <f>HLOOKUP(N38,$C$86:$O$94,7)</f>
        <v>0</v>
      </c>
      <c r="P38" s="43"/>
      <c r="Q38" s="42">
        <f>HLOOKUP(P38,$C$86:$O$94,6)</f>
        <v>0</v>
      </c>
      <c r="R38" s="43"/>
      <c r="S38" s="42">
        <f>HLOOKUP(R38,$C$86:$O$94,6)</f>
        <v>0</v>
      </c>
      <c r="T38" s="43"/>
      <c r="U38" s="41">
        <f>HLOOKUP(T38,$C$86:$O$94,7)</f>
        <v>0</v>
      </c>
      <c r="V38" s="44"/>
      <c r="W38" s="42">
        <f>HLOOKUP(V38,$C$86:$O$94,7)</f>
        <v>0</v>
      </c>
      <c r="X38" s="43"/>
      <c r="Y38" s="42">
        <f>HLOOKUP(X38,$C$86:$O$94,7)</f>
        <v>0</v>
      </c>
      <c r="Z38" s="11"/>
      <c r="AA38" s="10">
        <f>HLOOKUP(Z38,$C$86:$O$94,8)</f>
        <v>0</v>
      </c>
      <c r="AB38" s="43"/>
      <c r="AC38" s="42">
        <f>HLOOKUP(AB38,$C$86:$O$94,9)</f>
        <v>0</v>
      </c>
      <c r="AD38" s="43"/>
      <c r="AE38" s="42">
        <f>HLOOKUP(AD38,$C$86:$O$94,9)</f>
        <v>0</v>
      </c>
      <c r="AF38" s="43"/>
      <c r="AG38" s="42">
        <f>HLOOKUP(AF38,$C$86:$O$94,9)</f>
        <v>0</v>
      </c>
      <c r="AH38" s="43">
        <v>8</v>
      </c>
      <c r="AI38" s="42">
        <f t="shared" ref="AI38:AI39" si="6">HLOOKUP(AH38,$C$86:$O$95,10)</f>
        <v>7</v>
      </c>
      <c r="AJ38" s="10"/>
      <c r="AK38" s="12"/>
      <c r="AL38" s="13" t="s">
        <v>0</v>
      </c>
    </row>
    <row r="39" spans="2:38" s="14" customFormat="1" x14ac:dyDescent="0.2">
      <c r="B39" s="33"/>
      <c r="C39" s="33"/>
      <c r="D39" s="11"/>
      <c r="E39" s="10"/>
      <c r="F39" s="11"/>
      <c r="G39" s="10"/>
      <c r="H39" s="43"/>
      <c r="I39" s="41">
        <f>HLOOKUP(H39,$C$86:$O$94,6)</f>
        <v>0</v>
      </c>
      <c r="J39" s="44"/>
      <c r="K39" s="42">
        <f>HLOOKUP(J39,$C$86:$O$94,6)</f>
        <v>0</v>
      </c>
      <c r="L39" s="43"/>
      <c r="M39" s="41">
        <f>HLOOKUP(L39,$C$86:$O$94,7)</f>
        <v>0</v>
      </c>
      <c r="N39" s="44"/>
      <c r="O39" s="42">
        <f>HLOOKUP(N39,$C$86:$O$94,7)</f>
        <v>0</v>
      </c>
      <c r="P39" s="43"/>
      <c r="Q39" s="42">
        <f>HLOOKUP(P39,$C$86:$O$94,6)</f>
        <v>0</v>
      </c>
      <c r="R39" s="43"/>
      <c r="S39" s="42">
        <f>HLOOKUP(R39,$C$86:$O$94,6)</f>
        <v>0</v>
      </c>
      <c r="T39" s="43"/>
      <c r="U39" s="41">
        <f>HLOOKUP(T39,$C$86:$O$94,7)</f>
        <v>0</v>
      </c>
      <c r="V39" s="44"/>
      <c r="W39" s="42">
        <f>HLOOKUP(V39,$C$86:$O$94,7)</f>
        <v>0</v>
      </c>
      <c r="X39" s="43"/>
      <c r="Y39" s="42">
        <f>HLOOKUP(X39,$C$86:$O$94,7)</f>
        <v>0</v>
      </c>
      <c r="Z39" s="11"/>
      <c r="AA39" s="10">
        <f>HLOOKUP(Z39,$C$86:$O$94,8)</f>
        <v>0</v>
      </c>
      <c r="AB39" s="43"/>
      <c r="AC39" s="42">
        <f>HLOOKUP(AB39,$C$86:$O$94,9)</f>
        <v>0</v>
      </c>
      <c r="AD39" s="43"/>
      <c r="AE39" s="42">
        <f>HLOOKUP(AD39,$C$86:$O$94,9)</f>
        <v>0</v>
      </c>
      <c r="AF39" s="43"/>
      <c r="AG39" s="42">
        <f>HLOOKUP(AF39,$C$86:$O$94,9)</f>
        <v>0</v>
      </c>
      <c r="AH39" s="43"/>
      <c r="AI39" s="42">
        <f t="shared" si="6"/>
        <v>0</v>
      </c>
      <c r="AJ39" s="10"/>
      <c r="AK39" s="12"/>
      <c r="AL39" s="13">
        <f>+I38+I39+K38+K39+M38+M39+O38+O39+Q38+Q39+S38+S39+U38+U39+W38+W39+Y38+Y39+AA38+AA39+AC38+AC39+AE38+AE39+AI38+AI39+AG38+AG39</f>
        <v>7</v>
      </c>
    </row>
    <row r="40" spans="2:38" s="14" customFormat="1" x14ac:dyDescent="0.2">
      <c r="B40" s="33"/>
      <c r="C40" s="33"/>
      <c r="D40" s="11"/>
      <c r="E40" s="10"/>
      <c r="F40" s="11"/>
      <c r="G40" s="10"/>
      <c r="H40" s="43"/>
      <c r="I40" s="41"/>
      <c r="J40" s="44"/>
      <c r="K40" s="42"/>
      <c r="L40" s="43"/>
      <c r="M40" s="41"/>
      <c r="N40" s="44"/>
      <c r="O40" s="42"/>
      <c r="P40" s="43"/>
      <c r="Q40" s="42" t="s">
        <v>0</v>
      </c>
      <c r="R40" s="43"/>
      <c r="S40" s="42" t="s">
        <v>0</v>
      </c>
      <c r="T40" s="43"/>
      <c r="U40" s="41"/>
      <c r="V40" s="44"/>
      <c r="W40" s="42"/>
      <c r="X40" s="43"/>
      <c r="Y40" s="42"/>
      <c r="Z40" s="11"/>
      <c r="AA40" s="10"/>
      <c r="AB40" s="43"/>
      <c r="AC40" s="42"/>
      <c r="AD40" s="43"/>
      <c r="AE40" s="42"/>
      <c r="AF40" s="43"/>
      <c r="AG40" s="42"/>
      <c r="AH40" s="43"/>
      <c r="AI40" s="42"/>
      <c r="AJ40" s="10"/>
      <c r="AK40" s="12"/>
      <c r="AL40" s="13" t="s">
        <v>0</v>
      </c>
    </row>
    <row r="41" spans="2:38" s="14" customFormat="1" x14ac:dyDescent="0.2">
      <c r="B41" s="33" t="s">
        <v>53</v>
      </c>
      <c r="C41" s="33"/>
      <c r="D41" s="11"/>
      <c r="E41" s="10"/>
      <c r="F41" s="11"/>
      <c r="G41" s="10"/>
      <c r="H41" s="43"/>
      <c r="I41" s="41">
        <f>HLOOKUP(H41,$C$86:$O$94,6)</f>
        <v>0</v>
      </c>
      <c r="J41" s="44"/>
      <c r="K41" s="42">
        <f>HLOOKUP(J41,$C$86:$O$94,6)</f>
        <v>0</v>
      </c>
      <c r="L41" s="43"/>
      <c r="M41" s="41">
        <f>HLOOKUP(L41,$C$86:$O$94,7)</f>
        <v>0</v>
      </c>
      <c r="N41" s="44"/>
      <c r="O41" s="42">
        <f>HLOOKUP(N41,$C$86:$O$94,7)</f>
        <v>0</v>
      </c>
      <c r="P41" s="43"/>
      <c r="Q41" s="42">
        <f>HLOOKUP(P41,$C$86:$O$94,6)</f>
        <v>0</v>
      </c>
      <c r="R41" s="43"/>
      <c r="S41" s="42">
        <f>HLOOKUP(R41,$C$86:$O$94,6)</f>
        <v>0</v>
      </c>
      <c r="T41" s="43"/>
      <c r="U41" s="41">
        <f>HLOOKUP(T41,$C$86:$O$94,7)</f>
        <v>0</v>
      </c>
      <c r="V41" s="44"/>
      <c r="W41" s="42">
        <f>HLOOKUP(V41,$C$86:$O$94,7)</f>
        <v>0</v>
      </c>
      <c r="X41" s="43"/>
      <c r="Y41" s="42">
        <f>HLOOKUP(X41,$C$86:$O$94,7)</f>
        <v>0</v>
      </c>
      <c r="Z41" s="11"/>
      <c r="AA41" s="10">
        <f>HLOOKUP(Z41,$C$86:$O$94,8)</f>
        <v>0</v>
      </c>
      <c r="AB41" s="43"/>
      <c r="AC41" s="42">
        <f>HLOOKUP(AB41,$C$86:$O$94,9)</f>
        <v>0</v>
      </c>
      <c r="AD41" s="43"/>
      <c r="AE41" s="42">
        <f>HLOOKUP(AD41,$C$86:$O$94,9)</f>
        <v>0</v>
      </c>
      <c r="AF41" s="43"/>
      <c r="AG41" s="42">
        <f>HLOOKUP(AF41,$C$86:$O$94,9)</f>
        <v>0</v>
      </c>
      <c r="AH41" s="43"/>
      <c r="AI41" s="42">
        <f t="shared" ref="AI41:AI42" si="7">HLOOKUP(AH41,$C$86:$O$95,10)</f>
        <v>0</v>
      </c>
      <c r="AJ41" s="10"/>
      <c r="AK41" s="12"/>
      <c r="AL41" s="13" t="s">
        <v>0</v>
      </c>
    </row>
    <row r="42" spans="2:38" s="14" customFormat="1" x14ac:dyDescent="0.2">
      <c r="B42" s="33"/>
      <c r="C42" s="33"/>
      <c r="D42" s="11"/>
      <c r="E42" s="10"/>
      <c r="F42" s="11"/>
      <c r="G42" s="10"/>
      <c r="H42" s="43"/>
      <c r="I42" s="41">
        <f>HLOOKUP(H42,$C$86:$O$94,6)</f>
        <v>0</v>
      </c>
      <c r="J42" s="44"/>
      <c r="K42" s="42">
        <f>HLOOKUP(J42,$C$86:$O$94,6)</f>
        <v>0</v>
      </c>
      <c r="L42" s="43"/>
      <c r="M42" s="41">
        <f>HLOOKUP(L42,$C$86:$O$94,7)</f>
        <v>0</v>
      </c>
      <c r="N42" s="44"/>
      <c r="O42" s="42">
        <f>HLOOKUP(N42,$C$86:$O$94,7)</f>
        <v>0</v>
      </c>
      <c r="P42" s="43"/>
      <c r="Q42" s="42">
        <f>HLOOKUP(P42,$C$86:$O$94,6)</f>
        <v>0</v>
      </c>
      <c r="R42" s="43"/>
      <c r="S42" s="42">
        <f>HLOOKUP(R42,$C$86:$O$94,6)</f>
        <v>0</v>
      </c>
      <c r="T42" s="43"/>
      <c r="U42" s="41">
        <f>HLOOKUP(T42,$C$86:$O$94,7)</f>
        <v>0</v>
      </c>
      <c r="V42" s="44"/>
      <c r="W42" s="42">
        <f>HLOOKUP(V42,$C$86:$O$94,7)</f>
        <v>0</v>
      </c>
      <c r="X42" s="43"/>
      <c r="Y42" s="42">
        <f>HLOOKUP(X42,$C$86:$O$94,7)</f>
        <v>0</v>
      </c>
      <c r="Z42" s="11"/>
      <c r="AA42" s="10">
        <f>HLOOKUP(Z42,$C$86:$O$94,8)</f>
        <v>0</v>
      </c>
      <c r="AB42" s="43"/>
      <c r="AC42" s="42">
        <f>HLOOKUP(AB42,$C$86:$O$94,9)</f>
        <v>0</v>
      </c>
      <c r="AD42" s="43"/>
      <c r="AE42" s="42">
        <f>HLOOKUP(AD42,$C$86:$O$94,9)</f>
        <v>0</v>
      </c>
      <c r="AF42" s="43"/>
      <c r="AG42" s="42">
        <f>HLOOKUP(AF42,$C$86:$O$94,9)</f>
        <v>0</v>
      </c>
      <c r="AH42" s="43"/>
      <c r="AI42" s="42">
        <f t="shared" si="7"/>
        <v>0</v>
      </c>
      <c r="AJ42" s="10"/>
      <c r="AK42" s="12"/>
      <c r="AL42" s="13">
        <f>+I41+I42+K41+K42+M41+M42+O41+O42+Q41+Q42+S41+S42+U41+U42+W41+W42+Y41+Y42+AA41+AA42+AC41+AC42+AE41+AE42+AI41+AI42+AG41+AG42</f>
        <v>0</v>
      </c>
    </row>
    <row r="43" spans="2:38" s="14" customFormat="1" x14ac:dyDescent="0.2">
      <c r="B43" s="33"/>
      <c r="C43" s="33"/>
      <c r="D43" s="11"/>
      <c r="E43" s="10"/>
      <c r="F43" s="11"/>
      <c r="G43" s="10"/>
      <c r="H43" s="43"/>
      <c r="I43" s="41"/>
      <c r="J43" s="44"/>
      <c r="K43" s="42"/>
      <c r="L43" s="43"/>
      <c r="M43" s="41"/>
      <c r="N43" s="44"/>
      <c r="O43" s="42"/>
      <c r="P43" s="43"/>
      <c r="Q43" s="42" t="s">
        <v>0</v>
      </c>
      <c r="R43" s="43"/>
      <c r="S43" s="42" t="s">
        <v>0</v>
      </c>
      <c r="T43" s="43"/>
      <c r="U43" s="41"/>
      <c r="V43" s="44"/>
      <c r="W43" s="42"/>
      <c r="X43" s="43"/>
      <c r="Y43" s="42"/>
      <c r="Z43" s="11"/>
      <c r="AA43" s="10"/>
      <c r="AB43" s="43"/>
      <c r="AC43" s="42"/>
      <c r="AD43" s="43"/>
      <c r="AE43" s="42"/>
      <c r="AF43" s="43"/>
      <c r="AG43" s="42"/>
      <c r="AH43" s="43"/>
      <c r="AI43" s="42"/>
      <c r="AJ43" s="10"/>
      <c r="AK43" s="12"/>
      <c r="AL43" s="13" t="s">
        <v>0</v>
      </c>
    </row>
    <row r="44" spans="2:38" s="14" customFormat="1" x14ac:dyDescent="0.2">
      <c r="B44" s="33" t="s">
        <v>45</v>
      </c>
      <c r="C44" s="33"/>
      <c r="D44" s="11"/>
      <c r="E44" s="10"/>
      <c r="F44" s="11"/>
      <c r="G44" s="10"/>
      <c r="H44" s="43"/>
      <c r="I44" s="41">
        <f>HLOOKUP(H44,$C$86:$O$94,6)</f>
        <v>0</v>
      </c>
      <c r="J44" s="44"/>
      <c r="K44" s="42">
        <f>HLOOKUP(J44,$C$86:$O$94,6)</f>
        <v>0</v>
      </c>
      <c r="L44" s="43"/>
      <c r="M44" s="41">
        <f>HLOOKUP(L44,$C$86:$O$94,7)</f>
        <v>0</v>
      </c>
      <c r="N44" s="44"/>
      <c r="O44" s="42">
        <f>HLOOKUP(N44,$C$86:$O$94,7)</f>
        <v>0</v>
      </c>
      <c r="P44" s="43">
        <v>6</v>
      </c>
      <c r="Q44" s="42">
        <f>HLOOKUP(P44,$C$86:$O$94,6)</f>
        <v>7</v>
      </c>
      <c r="R44" s="43">
        <v>5</v>
      </c>
      <c r="S44" s="42">
        <f>HLOOKUP(R44,$C$86:$O$94,6)</f>
        <v>8</v>
      </c>
      <c r="T44" s="43"/>
      <c r="U44" s="41">
        <f>HLOOKUP(T44,$C$86:$O$94,7)</f>
        <v>0</v>
      </c>
      <c r="V44" s="44"/>
      <c r="W44" s="42">
        <f>HLOOKUP(V44,$C$86:$O$94,7)</f>
        <v>0</v>
      </c>
      <c r="X44" s="43"/>
      <c r="Y44" s="42">
        <f>HLOOKUP(X44,$C$86:$O$94,7)</f>
        <v>0</v>
      </c>
      <c r="Z44" s="11"/>
      <c r="AA44" s="10">
        <f>HLOOKUP(Z44,$C$86:$O$94,8)</f>
        <v>0</v>
      </c>
      <c r="AB44" s="43">
        <v>6</v>
      </c>
      <c r="AC44" s="42">
        <f>HLOOKUP(AB44,$C$86:$O$94,9)</f>
        <v>11</v>
      </c>
      <c r="AD44" s="43"/>
      <c r="AE44" s="42">
        <f>HLOOKUP(AD44,$C$86:$O$94,9)</f>
        <v>0</v>
      </c>
      <c r="AF44" s="43"/>
      <c r="AG44" s="42">
        <f>HLOOKUP(AF44,$C$86:$O$94,9)</f>
        <v>0</v>
      </c>
      <c r="AH44" s="43"/>
      <c r="AI44" s="42">
        <f t="shared" ref="AI44:AI51" si="8">HLOOKUP(AH44,$C$86:$O$95,10)</f>
        <v>0</v>
      </c>
      <c r="AJ44" s="10"/>
      <c r="AK44" s="12"/>
      <c r="AL44" s="13" t="s">
        <v>0</v>
      </c>
    </row>
    <row r="45" spans="2:38" s="14" customFormat="1" x14ac:dyDescent="0.2">
      <c r="B45" s="33"/>
      <c r="C45" s="33"/>
      <c r="D45" s="11"/>
      <c r="E45" s="10"/>
      <c r="F45" s="11"/>
      <c r="G45" s="10"/>
      <c r="H45" s="43"/>
      <c r="I45" s="41">
        <f>HLOOKUP(H45,$C$86:$O$94,6)</f>
        <v>0</v>
      </c>
      <c r="J45" s="44"/>
      <c r="K45" s="42">
        <f>HLOOKUP(J45,$C$86:$O$94,6)</f>
        <v>0</v>
      </c>
      <c r="L45" s="43"/>
      <c r="M45" s="41">
        <f>HLOOKUP(L45,$C$86:$O$94,7)</f>
        <v>0</v>
      </c>
      <c r="N45" s="44"/>
      <c r="O45" s="42">
        <f>HLOOKUP(N45,$C$86:$O$94,7)</f>
        <v>0</v>
      </c>
      <c r="P45" s="43"/>
      <c r="Q45" s="42">
        <f>HLOOKUP(P45,$C$86:$O$94,6)</f>
        <v>0</v>
      </c>
      <c r="R45" s="43"/>
      <c r="S45" s="42">
        <f>HLOOKUP(R45,$C$86:$O$94,6)</f>
        <v>0</v>
      </c>
      <c r="T45" s="43"/>
      <c r="U45" s="41">
        <f>HLOOKUP(T45,$C$86:$O$94,7)</f>
        <v>0</v>
      </c>
      <c r="V45" s="44"/>
      <c r="W45" s="42">
        <f>HLOOKUP(V45,$C$86:$O$94,7)</f>
        <v>0</v>
      </c>
      <c r="X45" s="43"/>
      <c r="Y45" s="42">
        <f>HLOOKUP(X45,$C$86:$O$94,7)</f>
        <v>0</v>
      </c>
      <c r="Z45" s="11"/>
      <c r="AA45" s="10">
        <f>HLOOKUP(Z45,$C$86:$O$94,8)</f>
        <v>0</v>
      </c>
      <c r="AB45" s="43"/>
      <c r="AC45" s="42">
        <f>HLOOKUP(AB45,$C$86:$O$94,9)</f>
        <v>0</v>
      </c>
      <c r="AD45" s="43"/>
      <c r="AE45" s="42">
        <f>HLOOKUP(AD45,$C$86:$O$94,9)</f>
        <v>0</v>
      </c>
      <c r="AF45" s="43"/>
      <c r="AG45" s="42">
        <f>HLOOKUP(AF45,$C$86:$O$94,9)</f>
        <v>0</v>
      </c>
      <c r="AH45" s="43"/>
      <c r="AI45" s="42">
        <f t="shared" si="8"/>
        <v>0</v>
      </c>
      <c r="AJ45" s="10"/>
      <c r="AK45" s="12"/>
      <c r="AL45" s="13">
        <f>+I44+I45+K44+K45+M44+M45+O44+O45+Q44+Q45+S44+S45+U44+U45+W44+W45+Y44+Y45+AA44+AA45+AC44+AC45+AE44+AE45+AI44+AI45+AG44+AG45</f>
        <v>26</v>
      </c>
    </row>
    <row r="46" spans="2:38" s="14" customFormat="1" x14ac:dyDescent="0.2">
      <c r="B46" s="33"/>
      <c r="C46" s="33"/>
      <c r="D46" s="11"/>
      <c r="E46" s="10"/>
      <c r="F46" s="11"/>
      <c r="G46" s="10"/>
      <c r="H46" s="43"/>
      <c r="I46" s="41"/>
      <c r="J46" s="44"/>
      <c r="K46" s="42"/>
      <c r="L46" s="43"/>
      <c r="M46" s="41"/>
      <c r="N46" s="44"/>
      <c r="O46" s="42"/>
      <c r="P46" s="43"/>
      <c r="Q46" s="42" t="s">
        <v>0</v>
      </c>
      <c r="R46" s="43"/>
      <c r="S46" s="42" t="s">
        <v>0</v>
      </c>
      <c r="T46" s="43"/>
      <c r="U46" s="41"/>
      <c r="V46" s="44"/>
      <c r="W46" s="42"/>
      <c r="X46" s="43"/>
      <c r="Y46" s="42"/>
      <c r="Z46" s="11"/>
      <c r="AA46" s="10"/>
      <c r="AB46" s="43"/>
      <c r="AC46" s="42"/>
      <c r="AD46" s="43"/>
      <c r="AE46" s="42"/>
      <c r="AF46" s="43"/>
      <c r="AG46" s="42"/>
      <c r="AH46" s="43"/>
      <c r="AI46" s="42"/>
      <c r="AJ46" s="10"/>
      <c r="AK46" s="12"/>
      <c r="AL46" s="13" t="s">
        <v>0</v>
      </c>
    </row>
    <row r="47" spans="2:38" s="14" customFormat="1" x14ac:dyDescent="0.2">
      <c r="B47" s="33" t="s">
        <v>42</v>
      </c>
      <c r="C47" s="33"/>
      <c r="D47" s="11"/>
      <c r="E47" s="10"/>
      <c r="F47" s="11"/>
      <c r="G47" s="10"/>
      <c r="H47" s="43"/>
      <c r="I47" s="41">
        <f>HLOOKUP(H47,$C$86:$O$94,6)</f>
        <v>0</v>
      </c>
      <c r="J47" s="44">
        <v>5</v>
      </c>
      <c r="K47" s="42">
        <f>HLOOKUP(J47,$C$86:$O$94,6)</f>
        <v>8</v>
      </c>
      <c r="L47" s="43"/>
      <c r="M47" s="41">
        <f>HLOOKUP(L47,$C$86:$O$94,7)</f>
        <v>0</v>
      </c>
      <c r="N47" s="44">
        <v>4</v>
      </c>
      <c r="O47" s="42">
        <f>HLOOKUP(N47,$C$86:$O$94,7)</f>
        <v>10</v>
      </c>
      <c r="P47" s="43"/>
      <c r="Q47" s="42">
        <f>HLOOKUP(P47,$C$86:$O$94,6)</f>
        <v>0</v>
      </c>
      <c r="R47" s="43"/>
      <c r="S47" s="42">
        <f>HLOOKUP(R47,$C$86:$O$94,6)</f>
        <v>0</v>
      </c>
      <c r="T47" s="43"/>
      <c r="U47" s="41">
        <f>HLOOKUP(T47,$C$86:$O$94,7)</f>
        <v>0</v>
      </c>
      <c r="V47" s="44"/>
      <c r="W47" s="42">
        <f>HLOOKUP(V47,$C$86:$O$94,7)</f>
        <v>0</v>
      </c>
      <c r="X47" s="43"/>
      <c r="Y47" s="42">
        <f>HLOOKUP(X47,$C$86:$O$94,7)</f>
        <v>0</v>
      </c>
      <c r="Z47" s="11"/>
      <c r="AA47" s="10">
        <f>HLOOKUP(Z47,$C$86:$O$94,8)</f>
        <v>0</v>
      </c>
      <c r="AB47" s="43">
        <v>4</v>
      </c>
      <c r="AC47" s="42">
        <f>HLOOKUP(AB47,$C$86:$O$94,9)</f>
        <v>13</v>
      </c>
      <c r="AD47" s="43"/>
      <c r="AE47" s="42">
        <f>HLOOKUP(AD47,$C$86:$O$94,9)</f>
        <v>0</v>
      </c>
      <c r="AF47" s="43"/>
      <c r="AG47" s="42">
        <f>HLOOKUP(AF47,$C$86:$O$94,9)</f>
        <v>0</v>
      </c>
      <c r="AH47" s="43">
        <v>4</v>
      </c>
      <c r="AI47" s="42">
        <f t="shared" si="8"/>
        <v>11</v>
      </c>
      <c r="AJ47" s="10"/>
      <c r="AK47" s="12"/>
      <c r="AL47" s="13" t="s">
        <v>0</v>
      </c>
    </row>
    <row r="48" spans="2:38" s="14" customFormat="1" x14ac:dyDescent="0.2">
      <c r="B48" s="33"/>
      <c r="C48" s="33"/>
      <c r="D48" s="11"/>
      <c r="E48" s="10"/>
      <c r="F48" s="11"/>
      <c r="G48" s="10"/>
      <c r="H48" s="43"/>
      <c r="I48" s="41">
        <f>HLOOKUP(H48,$C$86:$O$94,6)</f>
        <v>0</v>
      </c>
      <c r="J48" s="44"/>
      <c r="K48" s="42">
        <f>HLOOKUP(J48,$C$86:$O$94,6)</f>
        <v>0</v>
      </c>
      <c r="L48" s="43"/>
      <c r="M48" s="41">
        <f>HLOOKUP(L48,$C$86:$O$94,7)</f>
        <v>0</v>
      </c>
      <c r="N48" s="44">
        <v>6</v>
      </c>
      <c r="O48" s="42">
        <f>HLOOKUP(N48,$C$86:$O$94,7)</f>
        <v>8</v>
      </c>
      <c r="P48" s="43"/>
      <c r="Q48" s="42">
        <f>HLOOKUP(P48,$C$86:$O$94,6)</f>
        <v>0</v>
      </c>
      <c r="R48" s="43"/>
      <c r="S48" s="42">
        <f>HLOOKUP(R48,$C$86:$O$94,6)</f>
        <v>0</v>
      </c>
      <c r="T48" s="43"/>
      <c r="U48" s="41">
        <f>HLOOKUP(T48,$C$86:$O$94,7)</f>
        <v>0</v>
      </c>
      <c r="V48" s="44"/>
      <c r="W48" s="42">
        <f>HLOOKUP(V48,$C$86:$O$94,7)</f>
        <v>0</v>
      </c>
      <c r="X48" s="43"/>
      <c r="Y48" s="42">
        <f>HLOOKUP(X48,$C$86:$O$94,7)</f>
        <v>0</v>
      </c>
      <c r="Z48" s="11"/>
      <c r="AA48" s="10">
        <f>HLOOKUP(Z48,$C$86:$O$94,8)</f>
        <v>0</v>
      </c>
      <c r="AB48" s="43"/>
      <c r="AC48" s="42">
        <f>HLOOKUP(AB48,$C$86:$O$94,9)</f>
        <v>0</v>
      </c>
      <c r="AD48" s="43"/>
      <c r="AE48" s="42">
        <f>HLOOKUP(AD48,$C$86:$O$94,9)</f>
        <v>0</v>
      </c>
      <c r="AF48" s="43"/>
      <c r="AG48" s="42">
        <f>HLOOKUP(AF48,$C$86:$O$94,9)</f>
        <v>0</v>
      </c>
      <c r="AH48" s="43"/>
      <c r="AI48" s="42">
        <f t="shared" si="8"/>
        <v>0</v>
      </c>
      <c r="AJ48" s="10"/>
      <c r="AK48" s="12"/>
      <c r="AL48" s="13">
        <f>+I47+I48+K47+K48+M47+M48+O47+O48+Q47+Q48+S47+S48+U47+U48+W47+W48+Y47+Y48+AA47+AA48+AC47+AC48+AE47+AE48+AI47+AI48+AG47+AG48</f>
        <v>50</v>
      </c>
    </row>
    <row r="49" spans="1:38" x14ac:dyDescent="0.2">
      <c r="D49" s="11"/>
      <c r="F49" s="11"/>
      <c r="H49" s="43"/>
      <c r="I49" s="41"/>
      <c r="J49" s="44"/>
      <c r="K49" s="42"/>
      <c r="L49" s="43"/>
      <c r="M49" s="41"/>
      <c r="N49" s="44"/>
      <c r="O49" s="42"/>
      <c r="P49" s="43"/>
      <c r="Q49" s="42" t="s">
        <v>0</v>
      </c>
      <c r="R49" s="43"/>
      <c r="S49" s="42" t="s">
        <v>0</v>
      </c>
      <c r="T49" s="43"/>
      <c r="U49" s="41"/>
      <c r="V49" s="44"/>
      <c r="W49" s="42"/>
      <c r="X49" s="43"/>
      <c r="Y49" s="42"/>
      <c r="Z49" s="11"/>
      <c r="AA49" s="10"/>
      <c r="AB49" s="43"/>
      <c r="AC49" s="42"/>
      <c r="AD49" s="43"/>
      <c r="AE49" s="42"/>
      <c r="AF49" s="43"/>
      <c r="AG49" s="42"/>
      <c r="AH49" s="43"/>
      <c r="AI49" s="42"/>
      <c r="AJ49" s="10"/>
      <c r="AK49" s="12"/>
      <c r="AL49" s="13" t="s">
        <v>0</v>
      </c>
    </row>
    <row r="50" spans="1:38" x14ac:dyDescent="0.2">
      <c r="B50" s="33" t="s">
        <v>58</v>
      </c>
      <c r="D50" s="11"/>
      <c r="F50" s="11"/>
      <c r="H50" s="43"/>
      <c r="I50" s="41">
        <f>HLOOKUP(H50,$C$86:$O$94,6)</f>
        <v>0</v>
      </c>
      <c r="J50" s="44"/>
      <c r="K50" s="42">
        <f>HLOOKUP(J50,$C$86:$O$94,6)</f>
        <v>0</v>
      </c>
      <c r="L50" s="43"/>
      <c r="M50" s="41">
        <f>HLOOKUP(L50,$C$86:$O$94,7)</f>
        <v>0</v>
      </c>
      <c r="N50" s="44"/>
      <c r="O50" s="42">
        <f>HLOOKUP(N50,$C$86:$O$94,7)</f>
        <v>0</v>
      </c>
      <c r="P50" s="43"/>
      <c r="Q50" s="42">
        <f>HLOOKUP(P50,$C$86:$O$94,6)</f>
        <v>0</v>
      </c>
      <c r="R50" s="43"/>
      <c r="S50" s="42">
        <f>HLOOKUP(R50,$C$86:$O$94,6)</f>
        <v>0</v>
      </c>
      <c r="T50" s="43"/>
      <c r="U50" s="41">
        <f>HLOOKUP(T50,$C$86:$O$94,7)</f>
        <v>0</v>
      </c>
      <c r="V50" s="44"/>
      <c r="W50" s="42">
        <f>HLOOKUP(V50,$C$86:$O$94,7)</f>
        <v>0</v>
      </c>
      <c r="X50" s="43"/>
      <c r="Y50" s="42">
        <f>HLOOKUP(X50,$C$86:$O$94,7)</f>
        <v>0</v>
      </c>
      <c r="Z50" s="11"/>
      <c r="AA50" s="10">
        <f>HLOOKUP(Z50,$C$86:$O$94,8)</f>
        <v>0</v>
      </c>
      <c r="AB50" s="43">
        <v>11</v>
      </c>
      <c r="AC50" s="42">
        <f>HLOOKUP(AB50,$C$86:$O$94,9)</f>
        <v>6</v>
      </c>
      <c r="AD50" s="43"/>
      <c r="AE50" s="42">
        <f>HLOOKUP(AD50,$C$86:$O$94,9)</f>
        <v>0</v>
      </c>
      <c r="AF50" s="43"/>
      <c r="AG50" s="42">
        <f>HLOOKUP(AF50,$C$86:$O$94,9)</f>
        <v>0</v>
      </c>
      <c r="AH50" s="43">
        <v>9</v>
      </c>
      <c r="AI50" s="42">
        <f t="shared" si="8"/>
        <v>6</v>
      </c>
      <c r="AJ50" s="10"/>
      <c r="AK50" s="12"/>
      <c r="AL50" s="13" t="s">
        <v>0</v>
      </c>
    </row>
    <row r="51" spans="1:38" x14ac:dyDescent="0.2">
      <c r="D51" s="11"/>
      <c r="F51" s="11"/>
      <c r="H51" s="43"/>
      <c r="I51" s="41">
        <f>HLOOKUP(H51,$C$86:$O$94,6)</f>
        <v>0</v>
      </c>
      <c r="J51" s="44"/>
      <c r="K51" s="42">
        <f>HLOOKUP(J51,$C$86:$O$94,6)</f>
        <v>0</v>
      </c>
      <c r="L51" s="43"/>
      <c r="M51" s="41">
        <f>HLOOKUP(L51,$C$86:$O$94,7)</f>
        <v>0</v>
      </c>
      <c r="N51" s="44"/>
      <c r="O51" s="42">
        <f>HLOOKUP(N51,$C$86:$O$94,7)</f>
        <v>0</v>
      </c>
      <c r="P51" s="43"/>
      <c r="Q51" s="42">
        <f>HLOOKUP(P51,$C$86:$O$94,6)</f>
        <v>0</v>
      </c>
      <c r="R51" s="43"/>
      <c r="S51" s="42">
        <f>HLOOKUP(R51,$C$86:$O$94,6)</f>
        <v>0</v>
      </c>
      <c r="T51" s="43"/>
      <c r="U51" s="41">
        <f>HLOOKUP(T51,$C$86:$O$94,7)</f>
        <v>0</v>
      </c>
      <c r="V51" s="44"/>
      <c r="W51" s="42">
        <f>HLOOKUP(V51,$C$86:$O$94,7)</f>
        <v>0</v>
      </c>
      <c r="X51" s="43"/>
      <c r="Y51" s="42">
        <f>HLOOKUP(X51,$C$86:$O$94,7)</f>
        <v>0</v>
      </c>
      <c r="Z51" s="11"/>
      <c r="AA51" s="10">
        <f>HLOOKUP(Z51,$C$86:$O$94,8)</f>
        <v>0</v>
      </c>
      <c r="AB51" s="43"/>
      <c r="AC51" s="42">
        <f>HLOOKUP(AB51,$C$86:$O$94,9)</f>
        <v>0</v>
      </c>
      <c r="AD51" s="43"/>
      <c r="AE51" s="42">
        <f>HLOOKUP(AD51,$C$86:$O$94,9)</f>
        <v>0</v>
      </c>
      <c r="AF51" s="43"/>
      <c r="AG51" s="42">
        <f>HLOOKUP(AF51,$C$86:$O$94,9)</f>
        <v>0</v>
      </c>
      <c r="AH51" s="43"/>
      <c r="AI51" s="42">
        <f t="shared" si="8"/>
        <v>0</v>
      </c>
      <c r="AJ51" s="10"/>
      <c r="AK51" s="12"/>
      <c r="AL51" s="13">
        <f>+I50+I51+K50+K51+M50+M51+O50+O51+Q50+Q51+S50+S51+U50+U51+W50+W51+Y50+Y51+AA50+AA51+AC50+AC51+AE50+AE51+AI50+AI51+AG50+AG51</f>
        <v>12</v>
      </c>
    </row>
    <row r="52" spans="1:38" x14ac:dyDescent="0.2">
      <c r="D52" s="11"/>
      <c r="F52" s="11"/>
      <c r="H52" s="43"/>
      <c r="I52" s="41"/>
      <c r="J52" s="44"/>
      <c r="K52" s="42"/>
      <c r="L52" s="43"/>
      <c r="M52" s="41"/>
      <c r="N52" s="44"/>
      <c r="O52" s="42"/>
      <c r="P52" s="43"/>
      <c r="Q52" s="42" t="s">
        <v>0</v>
      </c>
      <c r="R52" s="43"/>
      <c r="S52" s="42" t="s">
        <v>0</v>
      </c>
      <c r="T52" s="43"/>
      <c r="U52" s="41"/>
      <c r="V52" s="44"/>
      <c r="W52" s="42"/>
      <c r="X52" s="43"/>
      <c r="Y52" s="42"/>
      <c r="Z52" s="11"/>
      <c r="AA52" s="10"/>
      <c r="AB52" s="40"/>
      <c r="AC52" s="51"/>
      <c r="AD52" s="40"/>
      <c r="AE52" s="51"/>
      <c r="AF52" s="40"/>
      <c r="AG52" s="51"/>
      <c r="AH52" s="40"/>
      <c r="AI52" s="51"/>
      <c r="AJ52" s="13"/>
    </row>
    <row r="53" spans="1:38" hidden="1" x14ac:dyDescent="0.2">
      <c r="A53" s="56" t="s">
        <v>28</v>
      </c>
      <c r="B53" s="33" t="s">
        <v>19</v>
      </c>
      <c r="D53" s="11"/>
      <c r="F53" s="11"/>
      <c r="H53" s="43"/>
      <c r="I53" s="41"/>
      <c r="J53" s="44"/>
      <c r="K53" s="42"/>
      <c r="L53" s="43"/>
      <c r="M53" s="41"/>
      <c r="N53" s="44"/>
      <c r="O53" s="42"/>
      <c r="P53" s="43"/>
      <c r="Q53" s="42">
        <f>HLOOKUP(P53,$C$86:$O$94,6)</f>
        <v>0</v>
      </c>
      <c r="R53" s="43"/>
      <c r="S53" s="42">
        <f>HLOOKUP(R53,$C$86:$O$94,6)</f>
        <v>0</v>
      </c>
      <c r="T53" s="43"/>
      <c r="U53" s="41">
        <f>HLOOKUP(T53,$C$86:$O$94,7)</f>
        <v>0</v>
      </c>
      <c r="V53" s="44"/>
      <c r="W53" s="42">
        <f>HLOOKUP(V53,$C$86:$O$94,7)</f>
        <v>0</v>
      </c>
      <c r="X53" s="43"/>
      <c r="Y53" s="42">
        <f>HLOOKUP(X53,$C$86:$O$94,8)</f>
        <v>0</v>
      </c>
      <c r="Z53" s="11"/>
      <c r="AA53" s="10">
        <f>HLOOKUP(Z53,$C$86:$O$94,9)</f>
        <v>0</v>
      </c>
      <c r="AB53" s="40"/>
      <c r="AC53" s="51"/>
      <c r="AD53" s="40"/>
      <c r="AE53" s="51"/>
      <c r="AF53" s="40"/>
      <c r="AG53" s="51"/>
      <c r="AH53" s="40"/>
      <c r="AI53" s="51"/>
      <c r="AJ53" s="13" t="s">
        <v>0</v>
      </c>
    </row>
    <row r="54" spans="1:38" hidden="1" x14ac:dyDescent="0.2">
      <c r="D54" s="11"/>
      <c r="F54" s="11"/>
      <c r="H54" s="43"/>
      <c r="I54" s="41"/>
      <c r="J54" s="44"/>
      <c r="K54" s="42"/>
      <c r="L54" s="43"/>
      <c r="M54" s="41"/>
      <c r="N54" s="44"/>
      <c r="O54" s="42"/>
      <c r="P54" s="43"/>
      <c r="Q54" s="42">
        <f>HLOOKUP(P54,$C$86:$O$94,6)</f>
        <v>0</v>
      </c>
      <c r="R54" s="43"/>
      <c r="S54" s="42">
        <f>HLOOKUP(R54,$C$86:$O$94,6)</f>
        <v>0</v>
      </c>
      <c r="T54" s="43"/>
      <c r="U54" s="41">
        <f>HLOOKUP(T54,$C$86:$O$94,7)</f>
        <v>0</v>
      </c>
      <c r="V54" s="44"/>
      <c r="W54" s="42">
        <f>HLOOKUP(V54,$C$86:$O$94,7)</f>
        <v>0</v>
      </c>
      <c r="X54" s="43"/>
      <c r="Y54" s="42">
        <f>HLOOKUP(X54,$C$86:$O$94,8)</f>
        <v>0</v>
      </c>
      <c r="Z54" s="11"/>
      <c r="AA54" s="10">
        <f>HLOOKUP(Z54,$C$86:$O$94,9)</f>
        <v>0</v>
      </c>
      <c r="AB54" s="40"/>
      <c r="AC54" s="51"/>
      <c r="AD54" s="40"/>
      <c r="AE54" s="51"/>
      <c r="AF54" s="40"/>
      <c r="AG54" s="51"/>
      <c r="AH54" s="40"/>
      <c r="AI54" s="51"/>
      <c r="AJ54" s="13" t="e">
        <f>(E53+G53+K53+O53+Q53+Q54+W53+W54+Y53+Y54+#REF!+#REF!)</f>
        <v>#REF!</v>
      </c>
    </row>
    <row r="55" spans="1:38" hidden="1" x14ac:dyDescent="0.2">
      <c r="D55" s="11"/>
      <c r="F55" s="11"/>
      <c r="H55" s="43"/>
      <c r="I55" s="41"/>
      <c r="J55" s="44"/>
      <c r="K55" s="42"/>
      <c r="L55" s="43"/>
      <c r="M55" s="41"/>
      <c r="N55" s="44"/>
      <c r="O55" s="42"/>
      <c r="P55" s="43"/>
      <c r="Q55" s="42"/>
      <c r="R55" s="43"/>
      <c r="S55" s="42"/>
      <c r="T55" s="43"/>
      <c r="U55" s="41"/>
      <c r="V55" s="44"/>
      <c r="W55" s="42"/>
      <c r="X55" s="43"/>
      <c r="Y55" s="42"/>
      <c r="Z55" s="11"/>
      <c r="AA55" s="10"/>
      <c r="AB55" s="40"/>
      <c r="AC55" s="51"/>
      <c r="AD55" s="40"/>
      <c r="AE55" s="51"/>
      <c r="AF55" s="40"/>
      <c r="AG55" s="51"/>
      <c r="AH55" s="40"/>
      <c r="AI55" s="51"/>
      <c r="AJ55" s="13" t="s">
        <v>0</v>
      </c>
    </row>
    <row r="56" spans="1:38" hidden="1" x14ac:dyDescent="0.2">
      <c r="A56" s="56" t="s">
        <v>35</v>
      </c>
      <c r="B56" s="33" t="s">
        <v>22</v>
      </c>
      <c r="D56" s="11"/>
      <c r="F56" s="11"/>
      <c r="H56" s="43"/>
      <c r="I56" s="41"/>
      <c r="J56" s="44"/>
      <c r="K56" s="42"/>
      <c r="L56" s="43"/>
      <c r="M56" s="41"/>
      <c r="N56" s="44"/>
      <c r="O56" s="42"/>
      <c r="P56" s="43"/>
      <c r="Q56" s="42">
        <f>HLOOKUP(P56,$C$86:$O$94,6)</f>
        <v>0</v>
      </c>
      <c r="R56" s="43"/>
      <c r="S56" s="42">
        <f>HLOOKUP(R56,$C$86:$O$94,6)</f>
        <v>0</v>
      </c>
      <c r="T56" s="43"/>
      <c r="U56" s="41">
        <f>HLOOKUP(T56,$C$86:$O$94,7)</f>
        <v>0</v>
      </c>
      <c r="V56" s="44"/>
      <c r="W56" s="42">
        <f>HLOOKUP(V56,$C$86:$O$94,7)</f>
        <v>0</v>
      </c>
      <c r="X56" s="43"/>
      <c r="Y56" s="42">
        <f>HLOOKUP(X56,$C$86:$O$94,8)</f>
        <v>0</v>
      </c>
      <c r="Z56" s="11"/>
      <c r="AA56" s="10">
        <f>HLOOKUP(Z56,$C$86:$O$94,9)</f>
        <v>0</v>
      </c>
      <c r="AB56" s="40"/>
      <c r="AC56" s="51"/>
      <c r="AD56" s="40"/>
      <c r="AE56" s="51"/>
      <c r="AF56" s="40"/>
      <c r="AG56" s="51"/>
      <c r="AH56" s="40"/>
      <c r="AI56" s="51"/>
      <c r="AJ56" s="13" t="s">
        <v>0</v>
      </c>
    </row>
    <row r="57" spans="1:38" hidden="1" x14ac:dyDescent="0.2">
      <c r="D57" s="11"/>
      <c r="F57" s="11"/>
      <c r="H57" s="43"/>
      <c r="I57" s="41"/>
      <c r="J57" s="44"/>
      <c r="K57" s="42"/>
      <c r="L57" s="43"/>
      <c r="M57" s="41"/>
      <c r="N57" s="44"/>
      <c r="O57" s="42"/>
      <c r="P57" s="43"/>
      <c r="Q57" s="42">
        <f>HLOOKUP(P57,$C$86:$O$94,6)</f>
        <v>0</v>
      </c>
      <c r="R57" s="43"/>
      <c r="S57" s="42">
        <f>HLOOKUP(R57,$C$86:$O$94,6)</f>
        <v>0</v>
      </c>
      <c r="T57" s="43"/>
      <c r="U57" s="41">
        <f>HLOOKUP(T57,$C$86:$O$94,7)</f>
        <v>0</v>
      </c>
      <c r="V57" s="44"/>
      <c r="W57" s="42">
        <f>HLOOKUP(V57,$C$86:$O$94,7)</f>
        <v>0</v>
      </c>
      <c r="X57" s="43"/>
      <c r="Y57" s="42">
        <f>HLOOKUP(X57,$C$86:$O$94,8)</f>
        <v>0</v>
      </c>
      <c r="Z57" s="11"/>
      <c r="AA57" s="10">
        <f>HLOOKUP(Z57,$C$86:$O$94,9)</f>
        <v>0</v>
      </c>
      <c r="AB57" s="40"/>
      <c r="AC57" s="51"/>
      <c r="AD57" s="40"/>
      <c r="AE57" s="51"/>
      <c r="AF57" s="40"/>
      <c r="AG57" s="51"/>
      <c r="AH57" s="40"/>
      <c r="AI57" s="51"/>
      <c r="AJ57" s="13" t="e">
        <f>(E56+G56+K56+O56+Q56+Q57+W56+W57+Y56+Y57+#REF!+#REF!)</f>
        <v>#REF!</v>
      </c>
    </row>
    <row r="58" spans="1:38" hidden="1" x14ac:dyDescent="0.2">
      <c r="H58" s="40"/>
      <c r="I58" s="41"/>
      <c r="J58" s="41"/>
      <c r="K58" s="42"/>
      <c r="L58" s="40"/>
      <c r="M58" s="41"/>
      <c r="N58" s="41"/>
      <c r="O58" s="42"/>
      <c r="P58" s="40"/>
      <c r="Q58" s="42"/>
      <c r="R58" s="40"/>
      <c r="S58" s="42"/>
      <c r="T58" s="40"/>
      <c r="U58" s="41"/>
      <c r="V58" s="41"/>
      <c r="W58" s="42"/>
      <c r="X58" s="40"/>
      <c r="Y58" s="42"/>
      <c r="Z58" s="10"/>
      <c r="AA58" s="10"/>
      <c r="AB58" s="40"/>
      <c r="AC58" s="51"/>
      <c r="AD58" s="40"/>
      <c r="AE58" s="51"/>
      <c r="AF58" s="40"/>
      <c r="AG58" s="51"/>
      <c r="AH58" s="40"/>
      <c r="AI58" s="51"/>
      <c r="AJ58" s="13"/>
    </row>
    <row r="59" spans="1:38" hidden="1" x14ac:dyDescent="0.2">
      <c r="A59" s="56" t="s">
        <v>29</v>
      </c>
      <c r="B59" s="33" t="s">
        <v>18</v>
      </c>
      <c r="H59" s="40"/>
      <c r="I59" s="41"/>
      <c r="J59" s="41"/>
      <c r="K59" s="42"/>
      <c r="L59" s="40"/>
      <c r="M59" s="41"/>
      <c r="N59" s="41"/>
      <c r="O59" s="42"/>
      <c r="P59" s="40"/>
      <c r="Q59" s="42">
        <f>HLOOKUP(P59,$C$86:$O$94,6)</f>
        <v>0</v>
      </c>
      <c r="R59" s="40"/>
      <c r="S59" s="42">
        <f>HLOOKUP(R59,$C$86:$O$94,6)</f>
        <v>0</v>
      </c>
      <c r="T59" s="40"/>
      <c r="U59" s="41">
        <f>HLOOKUP(T59,$C$86:$O$94,7)</f>
        <v>0</v>
      </c>
      <c r="V59" s="41"/>
      <c r="W59" s="42">
        <f>HLOOKUP(V59,$C$86:$O$94,7)</f>
        <v>0</v>
      </c>
      <c r="X59" s="40"/>
      <c r="Y59" s="42">
        <f>HLOOKUP(X59,$C$86:$O$94,8)</f>
        <v>0</v>
      </c>
      <c r="Z59" s="10"/>
      <c r="AA59" s="10">
        <f>HLOOKUP(Z59,$C$86:$O$94,9)</f>
        <v>0</v>
      </c>
      <c r="AB59" s="40"/>
      <c r="AC59" s="51"/>
      <c r="AD59" s="40"/>
      <c r="AE59" s="51"/>
      <c r="AF59" s="40"/>
      <c r="AG59" s="51"/>
      <c r="AH59" s="40"/>
      <c r="AI59" s="51"/>
      <c r="AJ59" s="13"/>
    </row>
    <row r="60" spans="1:38" hidden="1" x14ac:dyDescent="0.2">
      <c r="H60" s="40"/>
      <c r="I60" s="41"/>
      <c r="J60" s="41"/>
      <c r="K60" s="42"/>
      <c r="L60" s="40"/>
      <c r="M60" s="41"/>
      <c r="N60" s="41"/>
      <c r="O60" s="42"/>
      <c r="P60" s="40"/>
      <c r="Q60" s="42">
        <f>HLOOKUP(P60,$C$86:$O$94,6)</f>
        <v>0</v>
      </c>
      <c r="R60" s="40"/>
      <c r="S60" s="42">
        <f>HLOOKUP(R60,$C$86:$O$94,6)</f>
        <v>0</v>
      </c>
      <c r="T60" s="40"/>
      <c r="U60" s="41">
        <f>HLOOKUP(T60,$C$86:$O$94,7)</f>
        <v>0</v>
      </c>
      <c r="V60" s="41"/>
      <c r="W60" s="42">
        <f>HLOOKUP(V60,$C$86:$O$94,7)</f>
        <v>0</v>
      </c>
      <c r="X60" s="40"/>
      <c r="Y60" s="42">
        <f>HLOOKUP(X60,$C$86:$O$94,8)</f>
        <v>0</v>
      </c>
      <c r="Z60" s="10"/>
      <c r="AA60" s="10">
        <f>HLOOKUP(Z60,$C$86:$O$94,9)</f>
        <v>0</v>
      </c>
      <c r="AB60" s="40"/>
      <c r="AC60" s="51"/>
      <c r="AD60" s="40"/>
      <c r="AE60" s="51"/>
      <c r="AF60" s="40"/>
      <c r="AG60" s="51"/>
      <c r="AH60" s="40"/>
      <c r="AI60" s="51"/>
      <c r="AJ60" s="13" t="e">
        <f>(E59+G59+K59+O59+Q59+Q60+W59+W60+Y59+Y60+#REF!+#REF!)</f>
        <v>#REF!</v>
      </c>
    </row>
    <row r="61" spans="1:38" hidden="1" x14ac:dyDescent="0.2">
      <c r="H61" s="40"/>
      <c r="I61" s="41"/>
      <c r="J61" s="41"/>
      <c r="K61" s="42"/>
      <c r="L61" s="40"/>
      <c r="M61" s="41"/>
      <c r="N61" s="41"/>
      <c r="O61" s="42"/>
      <c r="P61" s="40"/>
      <c r="Q61" s="42"/>
      <c r="R61" s="40"/>
      <c r="S61" s="42"/>
      <c r="T61" s="40"/>
      <c r="U61" s="41"/>
      <c r="V61" s="41"/>
      <c r="W61" s="42"/>
      <c r="X61" s="40"/>
      <c r="Y61" s="42"/>
      <c r="Z61" s="10"/>
      <c r="AA61" s="10"/>
      <c r="AB61" s="40"/>
      <c r="AC61" s="51"/>
      <c r="AD61" s="40"/>
      <c r="AE61" s="51"/>
      <c r="AF61" s="40"/>
      <c r="AG61" s="51"/>
      <c r="AH61" s="40"/>
      <c r="AI61" s="51"/>
      <c r="AJ61" s="13" t="s">
        <v>0</v>
      </c>
    </row>
    <row r="62" spans="1:38" hidden="1" x14ac:dyDescent="0.2">
      <c r="A62" s="56" t="s">
        <v>30</v>
      </c>
      <c r="B62" s="33" t="s">
        <v>25</v>
      </c>
      <c r="D62" s="11"/>
      <c r="F62" s="11"/>
      <c r="H62" s="43"/>
      <c r="I62" s="41"/>
      <c r="J62" s="44"/>
      <c r="K62" s="42"/>
      <c r="L62" s="43"/>
      <c r="M62" s="41"/>
      <c r="N62" s="44"/>
      <c r="O62" s="42"/>
      <c r="P62" s="43"/>
      <c r="Q62" s="42">
        <f>HLOOKUP(P62,$C$86:$O$94,6)</f>
        <v>0</v>
      </c>
      <c r="R62" s="43"/>
      <c r="S62" s="42">
        <f>HLOOKUP(R62,$C$86:$O$94,6)</f>
        <v>0</v>
      </c>
      <c r="T62" s="43"/>
      <c r="U62" s="41">
        <f>HLOOKUP(T62,$C$86:$O$94,7)</f>
        <v>0</v>
      </c>
      <c r="V62" s="44"/>
      <c r="W62" s="42">
        <f>HLOOKUP(V62,$C$86:$O$94,7)</f>
        <v>0</v>
      </c>
      <c r="X62" s="43"/>
      <c r="Y62" s="42">
        <f>HLOOKUP(X62,$C$86:$O$94,8)</f>
        <v>0</v>
      </c>
      <c r="Z62" s="11"/>
      <c r="AA62" s="10">
        <f>HLOOKUP(Z62,$C$86:$O$94,9)</f>
        <v>0</v>
      </c>
      <c r="AB62" s="40"/>
      <c r="AC62" s="51"/>
      <c r="AD62" s="40"/>
      <c r="AE62" s="51"/>
      <c r="AF62" s="40"/>
      <c r="AG62" s="51"/>
      <c r="AH62" s="40"/>
      <c r="AI62" s="51"/>
      <c r="AJ62" s="13" t="s">
        <v>0</v>
      </c>
    </row>
    <row r="63" spans="1:38" hidden="1" x14ac:dyDescent="0.2">
      <c r="H63" s="40"/>
      <c r="I63" s="41"/>
      <c r="J63" s="41"/>
      <c r="K63" s="42"/>
      <c r="L63" s="40"/>
      <c r="M63" s="41"/>
      <c r="N63" s="41"/>
      <c r="O63" s="42"/>
      <c r="P63" s="40"/>
      <c r="Q63" s="42">
        <f>HLOOKUP(P63,$C$86:$O$94,6)</f>
        <v>0</v>
      </c>
      <c r="R63" s="40"/>
      <c r="S63" s="42">
        <f>HLOOKUP(R63,$C$86:$O$94,6)</f>
        <v>0</v>
      </c>
      <c r="T63" s="40"/>
      <c r="U63" s="41">
        <f>HLOOKUP(T63,$C$86:$O$94,7)</f>
        <v>0</v>
      </c>
      <c r="V63" s="41"/>
      <c r="W63" s="42">
        <f>HLOOKUP(V63,$C$86:$O$94,7)</f>
        <v>0</v>
      </c>
      <c r="X63" s="40"/>
      <c r="Y63" s="42">
        <f>HLOOKUP(X63,$C$86:$O$94,8)</f>
        <v>0</v>
      </c>
      <c r="Z63" s="10"/>
      <c r="AA63" s="10">
        <f>HLOOKUP(Z63,$C$86:$O$94,9)</f>
        <v>0</v>
      </c>
      <c r="AB63" s="40"/>
      <c r="AC63" s="51"/>
      <c r="AD63" s="40"/>
      <c r="AE63" s="51"/>
      <c r="AF63" s="40"/>
      <c r="AG63" s="51"/>
      <c r="AH63" s="40"/>
      <c r="AI63" s="51"/>
      <c r="AJ63" s="13" t="e">
        <f>(E62+G62+K62+O62+Q62+Q63+W62+W63+Y62+Y63+#REF!+#REF!)</f>
        <v>#REF!</v>
      </c>
    </row>
    <row r="64" spans="1:38" hidden="1" x14ac:dyDescent="0.2">
      <c r="D64" s="11"/>
      <c r="F64" s="11"/>
      <c r="H64" s="43"/>
      <c r="I64" s="41"/>
      <c r="J64" s="44"/>
      <c r="K64" s="42"/>
      <c r="L64" s="43"/>
      <c r="M64" s="41"/>
      <c r="N64" s="44"/>
      <c r="O64" s="42"/>
      <c r="P64" s="43"/>
      <c r="Q64" s="42" t="s">
        <v>0</v>
      </c>
      <c r="R64" s="43"/>
      <c r="S64" s="42" t="s">
        <v>0</v>
      </c>
      <c r="T64" s="43"/>
      <c r="U64" s="41"/>
      <c r="V64" s="44"/>
      <c r="W64" s="42"/>
      <c r="X64" s="43"/>
      <c r="Y64" s="42"/>
      <c r="Z64" s="11"/>
      <c r="AA64" s="10"/>
      <c r="AB64" s="40"/>
      <c r="AC64" s="51"/>
      <c r="AD64" s="40"/>
      <c r="AE64" s="51"/>
      <c r="AF64" s="40"/>
      <c r="AG64" s="51"/>
      <c r="AH64" s="40"/>
      <c r="AI64" s="51"/>
      <c r="AJ64" s="13"/>
    </row>
    <row r="65" spans="1:36" hidden="1" x14ac:dyDescent="0.2">
      <c r="A65" s="56" t="s">
        <v>31</v>
      </c>
      <c r="B65" s="33" t="s">
        <v>20</v>
      </c>
      <c r="D65" s="11"/>
      <c r="F65" s="11"/>
      <c r="H65" s="43"/>
      <c r="I65" s="41"/>
      <c r="J65" s="44"/>
      <c r="K65" s="42"/>
      <c r="L65" s="43"/>
      <c r="M65" s="41"/>
      <c r="N65" s="44"/>
      <c r="O65" s="42"/>
      <c r="P65" s="43"/>
      <c r="Q65" s="42">
        <f>HLOOKUP(P65,$C$86:$O$94,6)</f>
        <v>0</v>
      </c>
      <c r="R65" s="43"/>
      <c r="S65" s="42">
        <f>HLOOKUP(R65,$C$86:$O$94,6)</f>
        <v>0</v>
      </c>
      <c r="T65" s="43"/>
      <c r="U65" s="41">
        <f>HLOOKUP(T65,$C$86:$O$94,7)</f>
        <v>0</v>
      </c>
      <c r="V65" s="44"/>
      <c r="W65" s="42">
        <f>HLOOKUP(V65,$C$86:$O$94,7)</f>
        <v>0</v>
      </c>
      <c r="X65" s="43"/>
      <c r="Y65" s="42">
        <f>HLOOKUP(X65,$C$86:$O$94,8)</f>
        <v>0</v>
      </c>
      <c r="Z65" s="11"/>
      <c r="AA65" s="10">
        <f>HLOOKUP(Z65,$C$86:$O$94,9)</f>
        <v>0</v>
      </c>
      <c r="AB65" s="40"/>
      <c r="AC65" s="51"/>
      <c r="AD65" s="40"/>
      <c r="AE65" s="51"/>
      <c r="AF65" s="40"/>
      <c r="AG65" s="51"/>
      <c r="AH65" s="40"/>
      <c r="AI65" s="51"/>
      <c r="AJ65" s="13" t="s">
        <v>0</v>
      </c>
    </row>
    <row r="66" spans="1:36" hidden="1" x14ac:dyDescent="0.2">
      <c r="D66" s="11"/>
      <c r="F66" s="11"/>
      <c r="H66" s="43"/>
      <c r="I66" s="41"/>
      <c r="J66" s="44"/>
      <c r="K66" s="42"/>
      <c r="L66" s="43"/>
      <c r="M66" s="41"/>
      <c r="N66" s="44"/>
      <c r="O66" s="42"/>
      <c r="P66" s="43"/>
      <c r="Q66" s="42">
        <f>HLOOKUP(P66,$C$86:$O$94,6)</f>
        <v>0</v>
      </c>
      <c r="R66" s="43"/>
      <c r="S66" s="42">
        <f>HLOOKUP(R66,$C$86:$O$94,6)</f>
        <v>0</v>
      </c>
      <c r="T66" s="43"/>
      <c r="U66" s="41">
        <f>HLOOKUP(T66,$C$86:$O$94,7)</f>
        <v>0</v>
      </c>
      <c r="V66" s="44"/>
      <c r="W66" s="42">
        <f>HLOOKUP(V66,$C$86:$O$94,7)</f>
        <v>0</v>
      </c>
      <c r="X66" s="43"/>
      <c r="Y66" s="42">
        <f>HLOOKUP(X66,$C$86:$O$94,8)</f>
        <v>0</v>
      </c>
      <c r="Z66" s="11"/>
      <c r="AA66" s="10">
        <f>HLOOKUP(Z66,$C$86:$O$94,9)</f>
        <v>0</v>
      </c>
      <c r="AB66" s="40"/>
      <c r="AC66" s="51"/>
      <c r="AD66" s="40"/>
      <c r="AE66" s="51"/>
      <c r="AF66" s="40"/>
      <c r="AG66" s="51"/>
      <c r="AH66" s="40"/>
      <c r="AI66" s="51"/>
      <c r="AJ66" s="13" t="e">
        <f>(E65+G65+K65+O65+Q65+Q66+W65+W66+Y65+Y66+#REF!+#REF!)</f>
        <v>#REF!</v>
      </c>
    </row>
    <row r="67" spans="1:36" hidden="1" x14ac:dyDescent="0.2">
      <c r="D67" s="11"/>
      <c r="F67" s="11"/>
      <c r="H67" s="43"/>
      <c r="I67" s="41"/>
      <c r="J67" s="44"/>
      <c r="K67" s="42"/>
      <c r="L67" s="43"/>
      <c r="M67" s="41"/>
      <c r="N67" s="44"/>
      <c r="O67" s="42"/>
      <c r="P67" s="43"/>
      <c r="Q67" s="42" t="s">
        <v>0</v>
      </c>
      <c r="R67" s="43"/>
      <c r="S67" s="42" t="s">
        <v>0</v>
      </c>
      <c r="T67" s="43"/>
      <c r="U67" s="41"/>
      <c r="V67" s="44"/>
      <c r="W67" s="42"/>
      <c r="X67" s="43"/>
      <c r="Y67" s="42"/>
      <c r="Z67" s="11"/>
      <c r="AA67" s="10"/>
      <c r="AB67" s="40"/>
      <c r="AC67" s="51"/>
      <c r="AD67" s="40"/>
      <c r="AE67" s="51"/>
      <c r="AF67" s="40"/>
      <c r="AG67" s="51"/>
      <c r="AH67" s="40"/>
      <c r="AI67" s="51"/>
      <c r="AJ67" s="13"/>
    </row>
    <row r="68" spans="1:36" hidden="1" x14ac:dyDescent="0.2">
      <c r="A68" s="56" t="s">
        <v>32</v>
      </c>
      <c r="B68" s="33" t="s">
        <v>23</v>
      </c>
      <c r="D68" s="11"/>
      <c r="F68" s="11"/>
      <c r="H68" s="43"/>
      <c r="I68" s="41"/>
      <c r="J68" s="44"/>
      <c r="K68" s="42"/>
      <c r="L68" s="43"/>
      <c r="M68" s="41"/>
      <c r="N68" s="44"/>
      <c r="O68" s="42"/>
      <c r="P68" s="43"/>
      <c r="Q68" s="42">
        <f>HLOOKUP(P68,$C$86:$O$94,6)</f>
        <v>0</v>
      </c>
      <c r="R68" s="43"/>
      <c r="S68" s="42">
        <f>HLOOKUP(R68,$C$86:$O$94,6)</f>
        <v>0</v>
      </c>
      <c r="T68" s="43"/>
      <c r="U68" s="41">
        <f>HLOOKUP(T68,$C$86:$O$94,7)</f>
        <v>0</v>
      </c>
      <c r="V68" s="44"/>
      <c r="W68" s="42">
        <f>HLOOKUP(V68,$C$86:$O$94,7)</f>
        <v>0</v>
      </c>
      <c r="X68" s="43"/>
      <c r="Y68" s="42">
        <f>HLOOKUP(X68,$C$86:$O$94,8)</f>
        <v>0</v>
      </c>
      <c r="Z68" s="11"/>
      <c r="AA68" s="10">
        <f>HLOOKUP(Z68,$C$86:$O$94,9)</f>
        <v>0</v>
      </c>
      <c r="AB68" s="40"/>
      <c r="AC68" s="51"/>
      <c r="AD68" s="40"/>
      <c r="AE68" s="51"/>
      <c r="AF68" s="40"/>
      <c r="AG68" s="51"/>
      <c r="AH68" s="40"/>
      <c r="AI68" s="51"/>
      <c r="AJ68" s="13" t="s">
        <v>0</v>
      </c>
    </row>
    <row r="69" spans="1:36" hidden="1" x14ac:dyDescent="0.2">
      <c r="D69" s="11"/>
      <c r="F69" s="11"/>
      <c r="H69" s="43"/>
      <c r="I69" s="41"/>
      <c r="J69" s="44"/>
      <c r="K69" s="42"/>
      <c r="L69" s="43"/>
      <c r="M69" s="41"/>
      <c r="N69" s="44"/>
      <c r="O69" s="42"/>
      <c r="P69" s="43"/>
      <c r="Q69" s="42">
        <f>HLOOKUP(P69,$C$86:$O$94,6)</f>
        <v>0</v>
      </c>
      <c r="R69" s="43"/>
      <c r="S69" s="42">
        <f>HLOOKUP(R69,$C$86:$O$94,6)</f>
        <v>0</v>
      </c>
      <c r="T69" s="43"/>
      <c r="U69" s="41">
        <f>HLOOKUP(T69,$C$86:$O$94,7)</f>
        <v>0</v>
      </c>
      <c r="V69" s="44"/>
      <c r="W69" s="42">
        <f>HLOOKUP(V69,$C$86:$O$94,7)</f>
        <v>0</v>
      </c>
      <c r="X69" s="43"/>
      <c r="Y69" s="42">
        <f>HLOOKUP(X69,$C$86:$O$94,8)</f>
        <v>0</v>
      </c>
      <c r="Z69" s="11"/>
      <c r="AA69" s="10">
        <f>HLOOKUP(Z69,$C$86:$O$94,9)</f>
        <v>0</v>
      </c>
      <c r="AB69" s="40"/>
      <c r="AC69" s="51"/>
      <c r="AD69" s="40"/>
      <c r="AE69" s="51"/>
      <c r="AF69" s="40"/>
      <c r="AG69" s="51"/>
      <c r="AH69" s="40"/>
      <c r="AI69" s="51"/>
      <c r="AJ69" s="13" t="e">
        <f>(E68+G68+K68+O68+Q68+Q69+W68+W69+Y68+Y69+#REF!+#REF!)</f>
        <v>#REF!</v>
      </c>
    </row>
    <row r="70" spans="1:36" hidden="1" x14ac:dyDescent="0.2">
      <c r="D70" s="11"/>
      <c r="F70" s="11"/>
      <c r="H70" s="43"/>
      <c r="I70" s="41"/>
      <c r="J70" s="44"/>
      <c r="K70" s="42"/>
      <c r="L70" s="43"/>
      <c r="M70" s="41"/>
      <c r="N70" s="44"/>
      <c r="O70" s="42"/>
      <c r="P70" s="43"/>
      <c r="Q70" s="42"/>
      <c r="R70" s="43"/>
      <c r="S70" s="42"/>
      <c r="T70" s="43"/>
      <c r="U70" s="41"/>
      <c r="V70" s="44"/>
      <c r="W70" s="42"/>
      <c r="X70" s="43"/>
      <c r="Y70" s="42"/>
      <c r="Z70" s="11"/>
      <c r="AA70" s="10"/>
      <c r="AB70" s="40"/>
      <c r="AC70" s="51"/>
      <c r="AD70" s="40"/>
      <c r="AE70" s="51"/>
      <c r="AF70" s="40"/>
      <c r="AG70" s="51"/>
      <c r="AH70" s="40"/>
      <c r="AI70" s="51"/>
      <c r="AJ70" s="13"/>
    </row>
    <row r="71" spans="1:36" hidden="1" x14ac:dyDescent="0.2">
      <c r="A71" s="56" t="s">
        <v>37</v>
      </c>
      <c r="B71" s="33" t="s">
        <v>26</v>
      </c>
      <c r="D71" s="11"/>
      <c r="F71" s="11"/>
      <c r="H71" s="43"/>
      <c r="I71" s="41"/>
      <c r="J71" s="44"/>
      <c r="K71" s="42"/>
      <c r="L71" s="43"/>
      <c r="M71" s="41"/>
      <c r="N71" s="44"/>
      <c r="O71" s="42"/>
      <c r="P71" s="43"/>
      <c r="Q71" s="42">
        <f>HLOOKUP(P71,$C$86:$O$94,6)</f>
        <v>0</v>
      </c>
      <c r="R71" s="43"/>
      <c r="S71" s="42">
        <f>HLOOKUP(R71,$C$86:$O$94,6)</f>
        <v>0</v>
      </c>
      <c r="T71" s="43"/>
      <c r="U71" s="41">
        <f>HLOOKUP(T71,$C$86:$O$94,7)</f>
        <v>0</v>
      </c>
      <c r="V71" s="44"/>
      <c r="W71" s="42">
        <f>HLOOKUP(V71,$C$86:$O$94,7)</f>
        <v>0</v>
      </c>
      <c r="X71" s="43"/>
      <c r="Y71" s="42">
        <f>HLOOKUP(X71,$C$86:$O$94,8)</f>
        <v>0</v>
      </c>
      <c r="Z71" s="11"/>
      <c r="AA71" s="10">
        <f>HLOOKUP(Z71,$C$86:$O$94,9)</f>
        <v>0</v>
      </c>
      <c r="AB71" s="40"/>
      <c r="AC71" s="51"/>
      <c r="AD71" s="40"/>
      <c r="AE71" s="51"/>
      <c r="AF71" s="40"/>
      <c r="AG71" s="51"/>
      <c r="AH71" s="40"/>
      <c r="AI71" s="51"/>
      <c r="AJ71" s="13" t="s">
        <v>0</v>
      </c>
    </row>
    <row r="72" spans="1:36" hidden="1" x14ac:dyDescent="0.2">
      <c r="D72" s="11"/>
      <c r="F72" s="11"/>
      <c r="H72" s="43"/>
      <c r="I72" s="41"/>
      <c r="J72" s="44"/>
      <c r="K72" s="42"/>
      <c r="L72" s="43"/>
      <c r="M72" s="41"/>
      <c r="N72" s="44"/>
      <c r="O72" s="42"/>
      <c r="P72" s="43"/>
      <c r="Q72" s="42">
        <f>HLOOKUP(P72,$C$86:$O$94,6)</f>
        <v>0</v>
      </c>
      <c r="R72" s="43"/>
      <c r="S72" s="42">
        <f>HLOOKUP(R72,$C$86:$O$94,6)</f>
        <v>0</v>
      </c>
      <c r="T72" s="43"/>
      <c r="U72" s="41">
        <f>HLOOKUP(T72,$C$86:$O$94,7)</f>
        <v>0</v>
      </c>
      <c r="V72" s="44"/>
      <c r="W72" s="42">
        <f>HLOOKUP(V72,$C$86:$O$94,7)</f>
        <v>0</v>
      </c>
      <c r="X72" s="43"/>
      <c r="Y72" s="42">
        <f>HLOOKUP(X72,$C$86:$O$94,8)</f>
        <v>0</v>
      </c>
      <c r="Z72" s="11"/>
      <c r="AA72" s="10">
        <f>HLOOKUP(Z72,$C$86:$O$94,9)</f>
        <v>0</v>
      </c>
      <c r="AB72" s="40"/>
      <c r="AC72" s="51"/>
      <c r="AD72" s="40"/>
      <c r="AE72" s="51"/>
      <c r="AF72" s="40"/>
      <c r="AG72" s="51"/>
      <c r="AH72" s="40"/>
      <c r="AI72" s="51"/>
      <c r="AJ72" s="13" t="e">
        <f>(E71+G71+K71+O71+Q71+Q72+W71+W72+Y71+Y72+#REF!+#REF!)</f>
        <v>#REF!</v>
      </c>
    </row>
    <row r="73" spans="1:36" hidden="1" x14ac:dyDescent="0.2">
      <c r="D73" s="11"/>
      <c r="F73" s="11"/>
      <c r="H73" s="43"/>
      <c r="I73" s="41"/>
      <c r="J73" s="44"/>
      <c r="K73" s="42"/>
      <c r="L73" s="43"/>
      <c r="M73" s="41"/>
      <c r="N73" s="44"/>
      <c r="O73" s="42"/>
      <c r="P73" s="43"/>
      <c r="Q73" s="42"/>
      <c r="R73" s="43"/>
      <c r="S73" s="42"/>
      <c r="T73" s="43"/>
      <c r="U73" s="41"/>
      <c r="V73" s="44"/>
      <c r="W73" s="42"/>
      <c r="X73" s="43"/>
      <c r="Y73" s="42"/>
      <c r="Z73" s="11"/>
      <c r="AA73" s="10"/>
      <c r="AB73" s="40"/>
      <c r="AC73" s="51"/>
      <c r="AD73" s="40"/>
      <c r="AE73" s="51"/>
      <c r="AF73" s="40"/>
      <c r="AG73" s="51"/>
      <c r="AH73" s="40"/>
      <c r="AI73" s="51"/>
      <c r="AJ73" s="13" t="s">
        <v>0</v>
      </c>
    </row>
    <row r="74" spans="1:36" hidden="1" x14ac:dyDescent="0.2">
      <c r="A74" s="56" t="s">
        <v>33</v>
      </c>
      <c r="B74" s="33" t="s">
        <v>24</v>
      </c>
      <c r="D74" s="11"/>
      <c r="F74" s="11"/>
      <c r="H74" s="43"/>
      <c r="I74" s="41"/>
      <c r="J74" s="44"/>
      <c r="K74" s="42"/>
      <c r="L74" s="43"/>
      <c r="M74" s="41"/>
      <c r="N74" s="44"/>
      <c r="O74" s="42"/>
      <c r="P74" s="43"/>
      <c r="Q74" s="42">
        <f>HLOOKUP(P74,$C$86:$O$94,6)</f>
        <v>0</v>
      </c>
      <c r="R74" s="43"/>
      <c r="S74" s="42">
        <f>HLOOKUP(R74,$C$86:$O$94,6)</f>
        <v>0</v>
      </c>
      <c r="T74" s="43"/>
      <c r="U74" s="41">
        <f>HLOOKUP(T74,$C$86:$O$94,7)</f>
        <v>0</v>
      </c>
      <c r="V74" s="44"/>
      <c r="W74" s="42">
        <f>HLOOKUP(V74,$C$86:$O$94,7)</f>
        <v>0</v>
      </c>
      <c r="X74" s="43"/>
      <c r="Y74" s="42">
        <f>HLOOKUP(X74,$C$86:$O$94,8)</f>
        <v>0</v>
      </c>
      <c r="Z74" s="11"/>
      <c r="AA74" s="10">
        <f>HLOOKUP(Z74,$C$86:$O$94,9)</f>
        <v>0</v>
      </c>
      <c r="AB74" s="40"/>
      <c r="AC74" s="51"/>
      <c r="AD74" s="40"/>
      <c r="AE74" s="51"/>
      <c r="AF74" s="40"/>
      <c r="AG74" s="51"/>
      <c r="AH74" s="40"/>
      <c r="AI74" s="51"/>
      <c r="AJ74" s="13" t="s">
        <v>0</v>
      </c>
    </row>
    <row r="75" spans="1:36" hidden="1" x14ac:dyDescent="0.2">
      <c r="D75" s="11"/>
      <c r="F75" s="11"/>
      <c r="H75" s="43"/>
      <c r="I75" s="41"/>
      <c r="J75" s="44"/>
      <c r="K75" s="42"/>
      <c r="L75" s="43"/>
      <c r="M75" s="41"/>
      <c r="N75" s="44"/>
      <c r="O75" s="42"/>
      <c r="P75" s="43"/>
      <c r="Q75" s="42">
        <f>HLOOKUP(P75,$C$86:$O$94,6)</f>
        <v>0</v>
      </c>
      <c r="R75" s="43"/>
      <c r="S75" s="42">
        <f>HLOOKUP(R75,$C$86:$O$94,6)</f>
        <v>0</v>
      </c>
      <c r="T75" s="43"/>
      <c r="U75" s="41">
        <f>HLOOKUP(T75,$C$86:$O$94,7)</f>
        <v>0</v>
      </c>
      <c r="V75" s="44"/>
      <c r="W75" s="42">
        <f>HLOOKUP(V75,$C$86:$O$94,7)</f>
        <v>0</v>
      </c>
      <c r="X75" s="43"/>
      <c r="Y75" s="42">
        <f>HLOOKUP(X75,$C$86:$O$94,8)</f>
        <v>0</v>
      </c>
      <c r="Z75" s="11"/>
      <c r="AA75" s="10">
        <f>HLOOKUP(Z75,$C$86:$O$94,9)</f>
        <v>0</v>
      </c>
      <c r="AB75" s="40"/>
      <c r="AC75" s="51"/>
      <c r="AD75" s="40"/>
      <c r="AE75" s="51"/>
      <c r="AF75" s="40"/>
      <c r="AG75" s="51"/>
      <c r="AH75" s="40"/>
      <c r="AI75" s="51"/>
      <c r="AJ75" s="13" t="e">
        <f>(E74+G74+K74+O74+Q74+Q75+W74+W75+Y74+Y75+#REF!+#REF!)</f>
        <v>#REF!</v>
      </c>
    </row>
    <row r="76" spans="1:36" hidden="1" x14ac:dyDescent="0.2">
      <c r="D76" s="11"/>
      <c r="F76" s="11"/>
      <c r="H76" s="43"/>
      <c r="I76" s="41"/>
      <c r="J76" s="44"/>
      <c r="K76" s="42"/>
      <c r="L76" s="43"/>
      <c r="M76" s="41"/>
      <c r="N76" s="44"/>
      <c r="O76" s="42"/>
      <c r="P76" s="43"/>
      <c r="Q76" s="42" t="s">
        <v>0</v>
      </c>
      <c r="R76" s="43"/>
      <c r="S76" s="42" t="s">
        <v>0</v>
      </c>
      <c r="T76" s="43"/>
      <c r="U76" s="41"/>
      <c r="V76" s="44"/>
      <c r="W76" s="42"/>
      <c r="X76" s="43"/>
      <c r="Y76" s="42"/>
      <c r="Z76" s="11"/>
      <c r="AA76" s="10"/>
      <c r="AB76" s="40"/>
      <c r="AC76" s="51"/>
      <c r="AD76" s="40"/>
      <c r="AE76" s="51"/>
      <c r="AF76" s="40"/>
      <c r="AG76" s="51"/>
      <c r="AH76" s="40"/>
      <c r="AI76" s="51"/>
      <c r="AJ76" s="13"/>
    </row>
    <row r="77" spans="1:36" hidden="1" x14ac:dyDescent="0.2">
      <c r="A77" s="56" t="s">
        <v>15</v>
      </c>
      <c r="B77" s="33" t="s">
        <v>21</v>
      </c>
      <c r="D77" s="11"/>
      <c r="F77" s="11"/>
      <c r="H77" s="43"/>
      <c r="I77" s="41"/>
      <c r="J77" s="44"/>
      <c r="K77" s="42"/>
      <c r="L77" s="43"/>
      <c r="M77" s="41"/>
      <c r="N77" s="44"/>
      <c r="O77" s="42"/>
      <c r="P77" s="43"/>
      <c r="Q77" s="42">
        <f>HLOOKUP(P77,$C$86:$O$94,6)</f>
        <v>0</v>
      </c>
      <c r="R77" s="43"/>
      <c r="S77" s="42">
        <f>HLOOKUP(R77,$C$86:$O$94,6)</f>
        <v>0</v>
      </c>
      <c r="T77" s="43"/>
      <c r="U77" s="41">
        <f>HLOOKUP(T77,$C$86:$O$94,7)</f>
        <v>0</v>
      </c>
      <c r="V77" s="44"/>
      <c r="W77" s="42">
        <f>HLOOKUP(V77,$C$86:$O$94,7)</f>
        <v>0</v>
      </c>
      <c r="X77" s="43"/>
      <c r="Y77" s="42">
        <f>HLOOKUP(X77,$C$86:$O$94,8)</f>
        <v>0</v>
      </c>
      <c r="Z77" s="11"/>
      <c r="AA77" s="10">
        <f>HLOOKUP(Z77,$C$86:$O$94,9)</f>
        <v>0</v>
      </c>
      <c r="AB77" s="40"/>
      <c r="AC77" s="51"/>
      <c r="AD77" s="40"/>
      <c r="AE77" s="51"/>
      <c r="AF77" s="40"/>
      <c r="AG77" s="51"/>
      <c r="AH77" s="40"/>
      <c r="AI77" s="51"/>
      <c r="AJ77" s="13" t="s">
        <v>0</v>
      </c>
    </row>
    <row r="78" spans="1:36" hidden="1" x14ac:dyDescent="0.2">
      <c r="D78" s="11"/>
      <c r="F78" s="11"/>
      <c r="H78" s="43"/>
      <c r="I78" s="41"/>
      <c r="J78" s="44"/>
      <c r="K78" s="42"/>
      <c r="L78" s="43"/>
      <c r="M78" s="41"/>
      <c r="N78" s="44"/>
      <c r="O78" s="42"/>
      <c r="P78" s="43"/>
      <c r="Q78" s="42">
        <f>HLOOKUP(P78,$C$86:$O$94,6)</f>
        <v>0</v>
      </c>
      <c r="R78" s="43"/>
      <c r="S78" s="42">
        <f>HLOOKUP(R78,$C$86:$O$94,6)</f>
        <v>0</v>
      </c>
      <c r="T78" s="43"/>
      <c r="U78" s="41">
        <f>HLOOKUP(T78,$C$86:$O$94,7)</f>
        <v>0</v>
      </c>
      <c r="V78" s="44"/>
      <c r="W78" s="42">
        <f>HLOOKUP(V78,$C$86:$O$94,7)</f>
        <v>0</v>
      </c>
      <c r="X78" s="43"/>
      <c r="Y78" s="42">
        <f>HLOOKUP(X78,$C$86:$O$94,8)</f>
        <v>0</v>
      </c>
      <c r="Z78" s="11"/>
      <c r="AA78" s="10">
        <f>HLOOKUP(Z78,$C$86:$O$94,9)</f>
        <v>0</v>
      </c>
      <c r="AB78" s="40"/>
      <c r="AC78" s="51"/>
      <c r="AD78" s="40"/>
      <c r="AE78" s="51"/>
      <c r="AF78" s="40"/>
      <c r="AG78" s="51"/>
      <c r="AH78" s="40"/>
      <c r="AI78" s="51"/>
      <c r="AJ78" s="13" t="e">
        <f>(E77+G77+K77+O77+Q77+Q78+W77+W78+Y77+Y78+#REF!+#REF!)</f>
        <v>#REF!</v>
      </c>
    </row>
    <row r="79" spans="1:36" hidden="1" x14ac:dyDescent="0.2">
      <c r="D79" s="11"/>
      <c r="F79" s="11"/>
      <c r="H79" s="43"/>
      <c r="I79" s="41"/>
      <c r="J79" s="44"/>
      <c r="K79" s="42"/>
      <c r="L79" s="43"/>
      <c r="M79" s="41"/>
      <c r="N79" s="44"/>
      <c r="O79" s="42"/>
      <c r="P79" s="43"/>
      <c r="Q79" s="42"/>
      <c r="R79" s="43"/>
      <c r="S79" s="42"/>
      <c r="T79" s="43"/>
      <c r="U79" s="41"/>
      <c r="V79" s="44"/>
      <c r="W79" s="42"/>
      <c r="X79" s="43"/>
      <c r="Y79" s="42"/>
      <c r="Z79" s="11"/>
      <c r="AA79" s="10"/>
      <c r="AB79" s="40"/>
      <c r="AC79" s="51"/>
      <c r="AD79" s="40"/>
      <c r="AE79" s="51"/>
      <c r="AF79" s="40"/>
      <c r="AG79" s="51"/>
      <c r="AH79" s="40"/>
      <c r="AI79" s="51"/>
      <c r="AJ79" s="13" t="s">
        <v>0</v>
      </c>
    </row>
    <row r="80" spans="1:36" hidden="1" x14ac:dyDescent="0.2">
      <c r="A80" s="56" t="s">
        <v>34</v>
      </c>
      <c r="B80" s="33" t="s">
        <v>36</v>
      </c>
      <c r="D80" s="11"/>
      <c r="F80" s="11"/>
      <c r="H80" s="43"/>
      <c r="I80" s="41"/>
      <c r="J80" s="44"/>
      <c r="K80" s="42"/>
      <c r="L80" s="43"/>
      <c r="M80" s="41"/>
      <c r="N80" s="44"/>
      <c r="O80" s="42"/>
      <c r="P80" s="43"/>
      <c r="Q80" s="42">
        <f>HLOOKUP(P80,$C$86:$O$94,6)</f>
        <v>0</v>
      </c>
      <c r="R80" s="43"/>
      <c r="S80" s="42">
        <f>HLOOKUP(R80,$C$86:$O$94,6)</f>
        <v>0</v>
      </c>
      <c r="T80" s="43"/>
      <c r="U80" s="41">
        <f>HLOOKUP(T80,$C$86:$O$94,7)</f>
        <v>0</v>
      </c>
      <c r="V80" s="44"/>
      <c r="W80" s="42">
        <f>HLOOKUP(V80,$C$86:$O$94,7)</f>
        <v>0</v>
      </c>
      <c r="X80" s="43"/>
      <c r="Y80" s="42">
        <f>HLOOKUP(X80,$C$86:$O$94,8)</f>
        <v>0</v>
      </c>
      <c r="Z80" s="11"/>
      <c r="AA80" s="10">
        <f>HLOOKUP(Z80,$C$86:$O$94,9)</f>
        <v>0</v>
      </c>
      <c r="AB80" s="40"/>
      <c r="AC80" s="51"/>
      <c r="AD80" s="40"/>
      <c r="AE80" s="51"/>
      <c r="AF80" s="40"/>
      <c r="AG80" s="51"/>
      <c r="AH80" s="40"/>
      <c r="AI80" s="51"/>
      <c r="AJ80" s="13" t="s">
        <v>0</v>
      </c>
    </row>
    <row r="81" spans="1:37" hidden="1" x14ac:dyDescent="0.2">
      <c r="D81" s="11"/>
      <c r="H81" s="40"/>
      <c r="I81" s="41"/>
      <c r="J81" s="41"/>
      <c r="K81" s="42"/>
      <c r="L81" s="40"/>
      <c r="M81" s="41"/>
      <c r="N81" s="41"/>
      <c r="O81" s="42"/>
      <c r="P81" s="43"/>
      <c r="Q81" s="42">
        <f>HLOOKUP(P81,$C$86:$O$94,6)</f>
        <v>0</v>
      </c>
      <c r="R81" s="43"/>
      <c r="S81" s="42">
        <f>HLOOKUP(R81,$C$86:$O$94,6)</f>
        <v>0</v>
      </c>
      <c r="T81" s="43"/>
      <c r="U81" s="41">
        <f>HLOOKUP(T81,$C$86:$O$94,7)</f>
        <v>0</v>
      </c>
      <c r="V81" s="44"/>
      <c r="W81" s="42">
        <f>HLOOKUP(V81,$C$86:$O$94,7)</f>
        <v>0</v>
      </c>
      <c r="X81" s="43"/>
      <c r="Y81" s="42">
        <f>HLOOKUP(X81,$C$86:$O$94,8)</f>
        <v>0</v>
      </c>
      <c r="Z81" s="11"/>
      <c r="AA81" s="10">
        <f>HLOOKUP(Z81,$C$86:$O$94,9)</f>
        <v>0</v>
      </c>
      <c r="AB81" s="40"/>
      <c r="AC81" s="51"/>
      <c r="AD81" s="40"/>
      <c r="AE81" s="51"/>
      <c r="AF81" s="40"/>
      <c r="AG81" s="51"/>
      <c r="AH81" s="40"/>
      <c r="AI81" s="51"/>
      <c r="AJ81" s="13" t="e">
        <f>(E80+G80+K80+O80+Q80+Q81+W80+W81+Y80+Y81+#REF!+#REF!)</f>
        <v>#REF!</v>
      </c>
    </row>
    <row r="82" spans="1:37" x14ac:dyDescent="0.2">
      <c r="D82" s="11"/>
      <c r="H82" s="40"/>
      <c r="I82" s="41"/>
      <c r="J82" s="41"/>
      <c r="K82" s="42"/>
      <c r="L82" s="40"/>
      <c r="M82" s="41"/>
      <c r="N82" s="41"/>
      <c r="O82" s="42"/>
      <c r="P82" s="43"/>
      <c r="Q82" s="42"/>
      <c r="R82" s="43"/>
      <c r="S82" s="42"/>
      <c r="T82" s="43"/>
      <c r="U82" s="41"/>
      <c r="V82" s="44"/>
      <c r="W82" s="42"/>
      <c r="X82" s="43"/>
      <c r="Y82" s="42"/>
      <c r="Z82" s="11"/>
      <c r="AA82" s="10"/>
      <c r="AB82" s="40"/>
      <c r="AC82" s="51"/>
      <c r="AD82" s="40"/>
      <c r="AE82" s="51"/>
      <c r="AF82" s="40"/>
      <c r="AG82" s="51"/>
      <c r="AH82" s="40"/>
      <c r="AI82" s="51"/>
      <c r="AJ82" s="13"/>
    </row>
    <row r="83" spans="1:37" x14ac:dyDescent="0.2">
      <c r="H83" s="40"/>
      <c r="I83" s="41"/>
      <c r="J83" s="41"/>
      <c r="K83" s="42"/>
      <c r="L83" s="40"/>
      <c r="M83" s="41"/>
      <c r="N83" s="41"/>
      <c r="O83" s="42"/>
      <c r="P83" s="43"/>
      <c r="Q83" s="42"/>
      <c r="R83" s="43"/>
      <c r="S83" s="42"/>
      <c r="T83" s="43"/>
      <c r="U83" s="41"/>
      <c r="V83" s="44"/>
      <c r="W83" s="42"/>
      <c r="X83" s="43"/>
      <c r="Y83" s="42"/>
      <c r="Z83" s="11"/>
      <c r="AA83" s="10"/>
      <c r="AB83" s="40"/>
      <c r="AC83" s="51"/>
      <c r="AD83" s="40"/>
      <c r="AE83" s="51"/>
      <c r="AF83" s="40"/>
      <c r="AG83" s="51"/>
      <c r="AH83" s="40"/>
      <c r="AI83" s="51"/>
      <c r="AJ83" s="13"/>
    </row>
    <row r="84" spans="1:37" x14ac:dyDescent="0.2">
      <c r="B84" s="64" t="s">
        <v>27</v>
      </c>
      <c r="E84" s="65"/>
      <c r="G84" s="65"/>
      <c r="H84" s="45"/>
      <c r="I84" s="46">
        <f>SUM(I5:I81)</f>
        <v>2</v>
      </c>
      <c r="J84" s="47"/>
      <c r="K84" s="48">
        <f>SUM(K5:K81)</f>
        <v>79</v>
      </c>
      <c r="L84" s="45"/>
      <c r="M84" s="46">
        <f>SUM(M5:M81)</f>
        <v>12</v>
      </c>
      <c r="N84" s="47"/>
      <c r="O84" s="48">
        <f>SUM(O5:O81)</f>
        <v>81</v>
      </c>
      <c r="P84" s="49"/>
      <c r="Q84" s="48">
        <f>SUM(Q5:Q81)</f>
        <v>60</v>
      </c>
      <c r="R84" s="49"/>
      <c r="S84" s="48">
        <f>SUM(S5:S81)</f>
        <v>53</v>
      </c>
      <c r="T84" s="49"/>
      <c r="U84" s="46">
        <f>SUM(U5:U81)</f>
        <v>9</v>
      </c>
      <c r="V84" s="50"/>
      <c r="W84" s="48">
        <f>SUM(W5:W81)</f>
        <v>64</v>
      </c>
      <c r="X84" s="49"/>
      <c r="Y84" s="48">
        <f>SUM(Y5:Y81)</f>
        <v>39</v>
      </c>
      <c r="Z84" s="11"/>
      <c r="AA84" s="65">
        <f>SUM(AA5:AA81)</f>
        <v>0</v>
      </c>
      <c r="AB84" s="45"/>
      <c r="AC84" s="48">
        <f>SUM(AC5:AC81)</f>
        <v>129</v>
      </c>
      <c r="AD84" s="45"/>
      <c r="AE84" s="48">
        <f>SUM(AE5:AE81)</f>
        <v>18</v>
      </c>
      <c r="AF84" s="45"/>
      <c r="AG84" s="48">
        <f>SUM(AG5:AG81)</f>
        <v>18</v>
      </c>
      <c r="AH84" s="45"/>
      <c r="AI84" s="48">
        <f>SUM(AI5:AI81)</f>
        <v>98</v>
      </c>
      <c r="AJ84" s="66" t="e">
        <f>SUM(AJ5:AJ81)</f>
        <v>#REF!</v>
      </c>
      <c r="AK84" s="67">
        <f>SUM(E84,G84,K84,O84,Q84,W84,Y84,AC84,AE84,AG84,AI84,U84,S84,M84,I84)</f>
        <v>662</v>
      </c>
    </row>
    <row r="85" spans="1:37" x14ac:dyDescent="0.2">
      <c r="K85" s="65">
        <f>+K84+I84</f>
        <v>81</v>
      </c>
      <c r="L85" s="33"/>
      <c r="N85" s="33"/>
      <c r="O85" s="65">
        <f>+O84+M84</f>
        <v>93</v>
      </c>
      <c r="P85" s="33"/>
      <c r="R85" s="33"/>
      <c r="V85" s="13"/>
    </row>
    <row r="86" spans="1:37" x14ac:dyDescent="0.2">
      <c r="A86" s="68" t="s">
        <v>11</v>
      </c>
      <c r="C86" s="33">
        <v>0</v>
      </c>
      <c r="D86" s="33">
        <v>1</v>
      </c>
      <c r="E86" s="33">
        <v>2</v>
      </c>
      <c r="F86" s="33">
        <v>3</v>
      </c>
      <c r="G86" s="33">
        <v>4</v>
      </c>
      <c r="H86" s="33">
        <v>5</v>
      </c>
      <c r="I86" s="33">
        <v>6</v>
      </c>
      <c r="J86" s="33">
        <v>7</v>
      </c>
      <c r="K86" s="33">
        <v>8</v>
      </c>
      <c r="L86" s="33">
        <v>9</v>
      </c>
      <c r="M86" s="33">
        <v>10</v>
      </c>
      <c r="N86" s="33">
        <v>11</v>
      </c>
      <c r="O86" s="33">
        <v>12</v>
      </c>
    </row>
    <row r="87" spans="1:37" x14ac:dyDescent="0.2">
      <c r="A87" s="33"/>
      <c r="B87" s="10"/>
    </row>
    <row r="88" spans="1:37" x14ac:dyDescent="0.2">
      <c r="A88" s="33"/>
      <c r="B88" s="10"/>
    </row>
    <row r="89" spans="1:37" x14ac:dyDescent="0.2">
      <c r="A89" s="33"/>
      <c r="B89" s="10"/>
    </row>
    <row r="90" spans="1:37" x14ac:dyDescent="0.2">
      <c r="A90" s="59"/>
      <c r="B90" s="10"/>
    </row>
    <row r="91" spans="1:37" x14ac:dyDescent="0.2">
      <c r="A91" s="33" t="s">
        <v>10</v>
      </c>
      <c r="B91" s="10">
        <f t="shared" ref="B91:B95" si="9">SUM(D91:O91)</f>
        <v>81</v>
      </c>
      <c r="C91" s="33">
        <v>0</v>
      </c>
      <c r="D91" s="10">
        <v>14</v>
      </c>
      <c r="E91" s="10">
        <v>12</v>
      </c>
      <c r="F91" s="10">
        <v>10</v>
      </c>
      <c r="G91" s="10">
        <v>9</v>
      </c>
      <c r="H91" s="10">
        <v>8</v>
      </c>
      <c r="I91" s="10">
        <v>7</v>
      </c>
      <c r="J91" s="10">
        <v>6</v>
      </c>
      <c r="K91" s="10">
        <v>5</v>
      </c>
      <c r="L91" s="10">
        <v>4</v>
      </c>
      <c r="M91" s="10">
        <v>3</v>
      </c>
      <c r="N91" s="10">
        <v>2</v>
      </c>
      <c r="O91" s="10">
        <v>1</v>
      </c>
    </row>
    <row r="92" spans="1:37" x14ac:dyDescent="0.2">
      <c r="A92" s="33" t="s">
        <v>8</v>
      </c>
      <c r="B92" s="10">
        <f t="shared" si="9"/>
        <v>93</v>
      </c>
      <c r="C92" s="33">
        <v>0</v>
      </c>
      <c r="D92" s="10">
        <v>15</v>
      </c>
      <c r="E92" s="10">
        <v>13</v>
      </c>
      <c r="F92" s="10">
        <v>11</v>
      </c>
      <c r="G92" s="10">
        <v>10</v>
      </c>
      <c r="H92" s="10">
        <v>9</v>
      </c>
      <c r="I92" s="10">
        <v>8</v>
      </c>
      <c r="J92" s="10">
        <v>7</v>
      </c>
      <c r="K92" s="10">
        <v>6</v>
      </c>
      <c r="L92" s="10">
        <v>5</v>
      </c>
      <c r="M92" s="10">
        <v>4</v>
      </c>
      <c r="N92" s="10">
        <v>3</v>
      </c>
      <c r="O92" s="10">
        <v>2</v>
      </c>
    </row>
    <row r="93" spans="1:37" x14ac:dyDescent="0.2">
      <c r="A93" s="33" t="s">
        <v>7</v>
      </c>
      <c r="B93" s="10">
        <f t="shared" si="9"/>
        <v>105</v>
      </c>
      <c r="C93" s="33">
        <v>0</v>
      </c>
      <c r="D93" s="10">
        <v>16</v>
      </c>
      <c r="E93" s="10">
        <v>14</v>
      </c>
      <c r="F93" s="10">
        <v>12</v>
      </c>
      <c r="G93" s="10">
        <v>11</v>
      </c>
      <c r="H93" s="10">
        <v>10</v>
      </c>
      <c r="I93" s="10">
        <v>9</v>
      </c>
      <c r="J93" s="10">
        <v>8</v>
      </c>
      <c r="K93" s="10">
        <v>7</v>
      </c>
      <c r="L93" s="10">
        <v>6</v>
      </c>
      <c r="M93" s="10">
        <v>5</v>
      </c>
      <c r="N93" s="10">
        <v>4</v>
      </c>
      <c r="O93" s="10">
        <v>3</v>
      </c>
    </row>
    <row r="94" spans="1:37" x14ac:dyDescent="0.2">
      <c r="A94" s="33" t="s">
        <v>9</v>
      </c>
      <c r="B94" s="10">
        <f t="shared" si="9"/>
        <v>129</v>
      </c>
      <c r="C94" s="33">
        <v>0</v>
      </c>
      <c r="D94" s="10">
        <v>18</v>
      </c>
      <c r="E94" s="10">
        <v>16</v>
      </c>
      <c r="F94" s="10">
        <v>14</v>
      </c>
      <c r="G94" s="10">
        <v>13</v>
      </c>
      <c r="H94" s="10">
        <v>12</v>
      </c>
      <c r="I94" s="10">
        <v>11</v>
      </c>
      <c r="J94" s="10">
        <v>10</v>
      </c>
      <c r="K94" s="10">
        <v>9</v>
      </c>
      <c r="L94" s="10">
        <v>8</v>
      </c>
      <c r="M94" s="10">
        <v>7</v>
      </c>
      <c r="N94" s="10">
        <v>6</v>
      </c>
      <c r="O94" s="10">
        <v>5</v>
      </c>
    </row>
    <row r="95" spans="1:37" x14ac:dyDescent="0.2">
      <c r="A95" s="56" t="s">
        <v>59</v>
      </c>
      <c r="B95" s="10">
        <f t="shared" si="9"/>
        <v>105</v>
      </c>
      <c r="C95" s="33">
        <v>0</v>
      </c>
      <c r="D95" s="10">
        <v>16</v>
      </c>
      <c r="E95" s="10">
        <v>14</v>
      </c>
      <c r="F95" s="10">
        <v>12</v>
      </c>
      <c r="G95" s="10">
        <v>11</v>
      </c>
      <c r="H95" s="10">
        <v>10</v>
      </c>
      <c r="I95" s="10">
        <v>9</v>
      </c>
      <c r="J95" s="10">
        <v>8</v>
      </c>
      <c r="K95" s="10">
        <v>7</v>
      </c>
      <c r="L95" s="10">
        <v>6</v>
      </c>
      <c r="M95" s="10">
        <v>5</v>
      </c>
      <c r="N95" s="10">
        <v>4</v>
      </c>
      <c r="O95" s="10">
        <v>3</v>
      </c>
      <c r="P95" s="64" t="s">
        <v>60</v>
      </c>
    </row>
  </sheetData>
  <mergeCells count="14">
    <mergeCell ref="AH1:AI1"/>
    <mergeCell ref="Z1:AA1"/>
    <mergeCell ref="T1:U1"/>
    <mergeCell ref="L1:M1"/>
    <mergeCell ref="H1:I1"/>
    <mergeCell ref="AD1:AE1"/>
    <mergeCell ref="AB1:AC1"/>
    <mergeCell ref="J1:K1"/>
    <mergeCell ref="N1:O1"/>
    <mergeCell ref="P1:Q1"/>
    <mergeCell ref="R1:S1"/>
    <mergeCell ref="X1:Y1"/>
    <mergeCell ref="V1:W1"/>
    <mergeCell ref="AF1:AG1"/>
  </mergeCells>
  <phoneticPr fontId="0" type="noConversion"/>
  <printOptions gridLines="1"/>
  <pageMargins left="0.23" right="0.28999999999999998" top="0.85" bottom="0.68" header="0.38" footer="0.5"/>
  <pageSetup scale="50" orientation="landscape" horizontalDpi="300" verticalDpi="300" r:id="rId1"/>
  <headerFooter>
    <oddHeader>&amp;L&amp;"Arial,Bold"&amp;12 2018 EAST ZONE JR/ST CHAMPIONSHIPS&amp;R&amp;D</oddHeader>
    <oddFooter>&amp;L&amp;"Arial,Bold"Revised 3/09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31"/>
  <sheetViews>
    <sheetView workbookViewId="0">
      <selection activeCell="A3" sqref="A3"/>
    </sheetView>
  </sheetViews>
  <sheetFormatPr defaultColWidth="8.85546875" defaultRowHeight="12.75" x14ac:dyDescent="0.2"/>
  <cols>
    <col min="1" max="1" width="37.28515625" style="5" bestFit="1" customWidth="1"/>
    <col min="2" max="2" width="2.7109375" customWidth="1"/>
    <col min="3" max="3" width="11.42578125" bestFit="1" customWidth="1"/>
    <col min="4" max="4" width="2.7109375" customWidth="1"/>
    <col min="5" max="5" width="23.42578125" bestFit="1" customWidth="1"/>
  </cols>
  <sheetData>
    <row r="1" spans="1:5" ht="21" thickBot="1" x14ac:dyDescent="0.25">
      <c r="A1" s="15" t="s">
        <v>12</v>
      </c>
      <c r="B1" s="16"/>
      <c r="C1" s="17" t="s">
        <v>13</v>
      </c>
      <c r="D1" s="18"/>
      <c r="E1" s="19" t="s">
        <v>14</v>
      </c>
    </row>
    <row r="2" spans="1:5" ht="13.5" thickTop="1" x14ac:dyDescent="0.2">
      <c r="A2" s="29"/>
      <c r="B2" s="20"/>
      <c r="C2" s="21"/>
      <c r="D2" s="20"/>
      <c r="E2" s="22"/>
    </row>
    <row r="3" spans="1:5" s="28" customFormat="1" ht="20.100000000000001" customHeight="1" x14ac:dyDescent="0.2">
      <c r="A3" s="27">
        <f>Calculation!$A$5</f>
        <v>0</v>
      </c>
      <c r="B3" s="31"/>
      <c r="C3" s="27"/>
      <c r="D3" s="31"/>
      <c r="E3" s="32">
        <f>Calculation!$AL$6</f>
        <v>102</v>
      </c>
    </row>
    <row r="4" spans="1:5" s="28" customFormat="1" ht="20.100000000000001" customHeight="1" x14ac:dyDescent="0.2">
      <c r="A4" s="27"/>
      <c r="B4" s="31"/>
      <c r="C4" s="27"/>
      <c r="D4" s="31"/>
      <c r="E4" s="32">
        <f>Calculation!$AL$9</f>
        <v>12</v>
      </c>
    </row>
    <row r="5" spans="1:5" s="28" customFormat="1" ht="20.100000000000001" customHeight="1" x14ac:dyDescent="0.2">
      <c r="A5" s="27"/>
      <c r="B5" s="31"/>
      <c r="C5" s="27"/>
      <c r="D5" s="31"/>
      <c r="E5" s="32">
        <f>Calculation!$AL$12</f>
        <v>0</v>
      </c>
    </row>
    <row r="6" spans="1:5" s="28" customFormat="1" ht="20.100000000000001" customHeight="1" x14ac:dyDescent="0.2">
      <c r="A6" s="27"/>
      <c r="B6" s="31"/>
      <c r="C6" s="27"/>
      <c r="D6" s="31"/>
      <c r="E6" s="32">
        <f>Calculation!$AL$15</f>
        <v>45</v>
      </c>
    </row>
    <row r="7" spans="1:5" s="28" customFormat="1" ht="20.100000000000001" customHeight="1" x14ac:dyDescent="0.2">
      <c r="A7" s="27"/>
      <c r="B7" s="31"/>
      <c r="C7" s="27"/>
      <c r="D7" s="31"/>
      <c r="E7" s="32">
        <f>Calculation!$AL$24</f>
        <v>98</v>
      </c>
    </row>
    <row r="8" spans="1:5" s="28" customFormat="1" ht="20.100000000000001" customHeight="1" x14ac:dyDescent="0.2">
      <c r="A8" s="27"/>
      <c r="B8" s="31"/>
      <c r="C8" s="27"/>
      <c r="D8" s="31"/>
      <c r="E8" s="32">
        <f>Calculation!$AL$27</f>
        <v>5</v>
      </c>
    </row>
    <row r="9" spans="1:5" ht="15" x14ac:dyDescent="0.2">
      <c r="A9" s="24"/>
      <c r="B9" s="23"/>
      <c r="C9" s="24"/>
      <c r="D9" s="23"/>
      <c r="E9" s="25"/>
    </row>
    <row r="10" spans="1:5" ht="15" x14ac:dyDescent="0.2">
      <c r="A10" s="24"/>
      <c r="B10" s="23"/>
      <c r="C10" s="24"/>
      <c r="D10" s="23"/>
      <c r="E10" s="25"/>
    </row>
    <row r="11" spans="1:5" ht="15" x14ac:dyDescent="0.2">
      <c r="A11" s="24"/>
      <c r="B11" s="23"/>
      <c r="C11" s="24"/>
      <c r="D11" s="23"/>
      <c r="E11" s="25"/>
    </row>
    <row r="12" spans="1:5" ht="15" x14ac:dyDescent="0.2">
      <c r="A12" s="24"/>
      <c r="B12" s="23"/>
      <c r="C12" s="24"/>
      <c r="D12" s="23"/>
      <c r="E12" s="25"/>
    </row>
    <row r="13" spans="1:5" ht="15" x14ac:dyDescent="0.2">
      <c r="A13" s="24"/>
      <c r="B13" s="23"/>
      <c r="C13" s="5"/>
      <c r="D13" s="23"/>
      <c r="E13" s="25"/>
    </row>
    <row r="14" spans="1:5" ht="15" x14ac:dyDescent="0.2">
      <c r="A14" s="24"/>
      <c r="B14" s="23"/>
      <c r="C14" s="24"/>
      <c r="D14" s="23"/>
      <c r="E14" s="25"/>
    </row>
    <row r="15" spans="1:5" ht="15" x14ac:dyDescent="0.2">
      <c r="A15" s="24"/>
      <c r="B15" s="23"/>
      <c r="C15" s="24"/>
      <c r="D15" s="23"/>
      <c r="E15" s="25"/>
    </row>
    <row r="16" spans="1:5" ht="15" x14ac:dyDescent="0.2">
      <c r="A16" s="24"/>
      <c r="B16" s="23"/>
      <c r="C16" s="24"/>
      <c r="D16" s="23"/>
      <c r="E16" s="25"/>
    </row>
    <row r="17" spans="1:5" ht="15" x14ac:dyDescent="0.2">
      <c r="A17" s="24"/>
      <c r="B17" s="23"/>
      <c r="C17" s="24"/>
      <c r="D17" s="23"/>
      <c r="E17" s="25"/>
    </row>
    <row r="18" spans="1:5" ht="15" x14ac:dyDescent="0.2">
      <c r="A18" s="24"/>
      <c r="B18" s="23"/>
      <c r="C18" s="24"/>
      <c r="D18" s="23"/>
      <c r="E18" s="25"/>
    </row>
    <row r="19" spans="1:5" ht="15" x14ac:dyDescent="0.2">
      <c r="A19" s="24"/>
      <c r="B19" s="23"/>
      <c r="C19" s="24"/>
      <c r="D19" s="23"/>
      <c r="E19" s="25"/>
    </row>
    <row r="20" spans="1:5" ht="15" x14ac:dyDescent="0.2">
      <c r="A20" s="24"/>
      <c r="B20" s="23"/>
      <c r="C20" s="24"/>
      <c r="D20" s="23"/>
      <c r="E20" s="25"/>
    </row>
    <row r="21" spans="1:5" ht="15" x14ac:dyDescent="0.2">
      <c r="A21" s="24"/>
      <c r="B21" s="23"/>
      <c r="C21" s="24"/>
      <c r="D21" s="23"/>
      <c r="E21" s="25"/>
    </row>
    <row r="22" spans="1:5" ht="15" x14ac:dyDescent="0.2">
      <c r="A22" s="24"/>
      <c r="B22" s="23"/>
      <c r="C22" s="24"/>
      <c r="D22" s="23"/>
      <c r="E22" s="25"/>
    </row>
    <row r="23" spans="1:5" ht="15" x14ac:dyDescent="0.2">
      <c r="A23" s="24"/>
      <c r="B23" s="23"/>
      <c r="C23" s="24"/>
      <c r="D23" s="23"/>
      <c r="E23" s="25"/>
    </row>
    <row r="24" spans="1:5" ht="15" x14ac:dyDescent="0.2">
      <c r="A24" s="24"/>
      <c r="B24" s="23"/>
      <c r="C24" s="24"/>
      <c r="D24" s="23"/>
      <c r="E24" s="25"/>
    </row>
    <row r="25" spans="1:5" ht="15" x14ac:dyDescent="0.2">
      <c r="A25" s="24"/>
      <c r="B25" s="23"/>
      <c r="C25" s="24"/>
      <c r="D25" s="23"/>
      <c r="E25" s="25"/>
    </row>
    <row r="26" spans="1:5" ht="15" x14ac:dyDescent="0.2">
      <c r="A26" s="24"/>
      <c r="B26" s="23"/>
      <c r="C26" s="24"/>
      <c r="D26" s="23"/>
      <c r="E26" s="25"/>
    </row>
    <row r="27" spans="1:5" ht="15" x14ac:dyDescent="0.2">
      <c r="A27" s="24"/>
      <c r="B27" s="23"/>
      <c r="C27" s="24"/>
      <c r="D27" s="23"/>
      <c r="E27" s="25"/>
    </row>
    <row r="28" spans="1:5" ht="15" x14ac:dyDescent="0.2">
      <c r="A28" s="24"/>
      <c r="B28" s="23"/>
      <c r="C28" s="24"/>
      <c r="D28" s="23"/>
      <c r="E28" s="25"/>
    </row>
    <row r="29" spans="1:5" ht="15" x14ac:dyDescent="0.2">
      <c r="A29" s="24"/>
      <c r="B29" s="23"/>
      <c r="C29" s="24"/>
      <c r="D29" s="23"/>
      <c r="E29" s="25"/>
    </row>
    <row r="30" spans="1:5" ht="15" x14ac:dyDescent="0.2">
      <c r="A30" s="30"/>
      <c r="B30" s="23"/>
      <c r="C30" s="24"/>
      <c r="D30" s="23"/>
      <c r="E30" s="26"/>
    </row>
    <row r="31" spans="1:5" ht="15" x14ac:dyDescent="0.2">
      <c r="A31" s="30"/>
      <c r="B31" s="23"/>
      <c r="C31" s="24"/>
      <c r="D31" s="23"/>
      <c r="E31" s="26"/>
    </row>
  </sheetData>
  <phoneticPr fontId="0" type="noConversion"/>
  <pageMargins left="0.75" right="0.75" top="1.1599999999999999" bottom="1" header="0.5" footer="0.5"/>
  <pageSetup orientation="portrait"/>
  <headerFooter>
    <oddHeader>&amp;LUS Collegiate Synchronized Swimming&amp;CTeam Trophy&amp;R&amp;D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30" sqref="A30"/>
    </sheetView>
  </sheetViews>
  <sheetFormatPr defaultColWidth="8.85546875" defaultRowHeight="12.75" x14ac:dyDescent="0.2"/>
  <cols>
    <col min="1" max="1" width="34.28515625" style="1" customWidth="1"/>
    <col min="2" max="2" width="5.7109375" style="3" customWidth="1"/>
  </cols>
  <sheetData>
    <row r="1" spans="1:3" x14ac:dyDescent="0.2">
      <c r="C1" s="6"/>
    </row>
    <row r="2" spans="1:3" x14ac:dyDescent="0.2">
      <c r="A2" s="1" t="s">
        <v>0</v>
      </c>
      <c r="C2" s="7"/>
    </row>
    <row r="3" spans="1:3" x14ac:dyDescent="0.2">
      <c r="A3" s="2" t="s">
        <v>38</v>
      </c>
      <c r="B3" s="4" t="s">
        <v>17</v>
      </c>
      <c r="C3" s="8" t="s">
        <v>2</v>
      </c>
    </row>
    <row r="4" spans="1:3" x14ac:dyDescent="0.2">
      <c r="A4" s="1" t="s">
        <v>65</v>
      </c>
      <c r="B4" s="3" t="s">
        <v>39</v>
      </c>
      <c r="C4" s="9">
        <v>138</v>
      </c>
    </row>
    <row r="5" spans="1:3" x14ac:dyDescent="0.2">
      <c r="A5" s="1" t="s">
        <v>61</v>
      </c>
      <c r="B5" s="3" t="s">
        <v>47</v>
      </c>
      <c r="C5" s="9">
        <v>118</v>
      </c>
    </row>
    <row r="6" spans="1:3" x14ac:dyDescent="0.2">
      <c r="A6" s="1" t="s">
        <v>62</v>
      </c>
      <c r="B6" s="3" t="s">
        <v>41</v>
      </c>
      <c r="C6" s="9">
        <v>102</v>
      </c>
    </row>
    <row r="7" spans="1:3" x14ac:dyDescent="0.2">
      <c r="A7" s="1" t="s">
        <v>66</v>
      </c>
      <c r="B7" s="3" t="s">
        <v>43</v>
      </c>
      <c r="C7" s="9">
        <v>98</v>
      </c>
    </row>
    <row r="8" spans="1:3" x14ac:dyDescent="0.2">
      <c r="A8" s="1" t="s">
        <v>67</v>
      </c>
      <c r="B8" s="3" t="s">
        <v>42</v>
      </c>
      <c r="C8" s="9">
        <v>50</v>
      </c>
    </row>
    <row r="9" spans="1:3" x14ac:dyDescent="0.2">
      <c r="A9" s="1" t="s">
        <v>68</v>
      </c>
      <c r="B9" s="3" t="s">
        <v>40</v>
      </c>
      <c r="C9" s="9">
        <v>45</v>
      </c>
    </row>
    <row r="10" spans="1:3" x14ac:dyDescent="0.2">
      <c r="A10" s="1" t="s">
        <v>76</v>
      </c>
      <c r="B10" s="3" t="s">
        <v>45</v>
      </c>
      <c r="C10" s="9">
        <v>26</v>
      </c>
    </row>
    <row r="11" spans="1:3" x14ac:dyDescent="0.2">
      <c r="A11" s="1" t="s">
        <v>69</v>
      </c>
      <c r="B11" s="3" t="s">
        <v>52</v>
      </c>
      <c r="C11" s="9">
        <v>23</v>
      </c>
    </row>
    <row r="12" spans="1:3" x14ac:dyDescent="0.2">
      <c r="A12" s="1" t="s">
        <v>70</v>
      </c>
      <c r="B12" s="3" t="s">
        <v>44</v>
      </c>
      <c r="C12" s="9">
        <v>19</v>
      </c>
    </row>
    <row r="13" spans="1:3" x14ac:dyDescent="0.2">
      <c r="A13" s="1" t="s">
        <v>63</v>
      </c>
      <c r="B13" s="3" t="s">
        <v>49</v>
      </c>
      <c r="C13" s="9">
        <v>12</v>
      </c>
    </row>
    <row r="14" spans="1:3" x14ac:dyDescent="0.2">
      <c r="A14" s="1" t="s">
        <v>71</v>
      </c>
      <c r="B14" s="3" t="s">
        <v>58</v>
      </c>
      <c r="C14" s="9">
        <v>12</v>
      </c>
    </row>
    <row r="15" spans="1:3" x14ac:dyDescent="0.2">
      <c r="A15" s="1" t="s">
        <v>75</v>
      </c>
      <c r="B15" s="3" t="s">
        <v>51</v>
      </c>
      <c r="C15" s="9">
        <v>7</v>
      </c>
    </row>
    <row r="16" spans="1:3" x14ac:dyDescent="0.2">
      <c r="A16" s="55" t="s">
        <v>64</v>
      </c>
      <c r="B16" s="3" t="s">
        <v>46</v>
      </c>
      <c r="C16" s="9">
        <v>7</v>
      </c>
    </row>
    <row r="17" spans="1:3" x14ac:dyDescent="0.2">
      <c r="A17" s="1" t="s">
        <v>72</v>
      </c>
      <c r="B17" s="3" t="s">
        <v>48</v>
      </c>
      <c r="C17" s="9">
        <v>5</v>
      </c>
    </row>
    <row r="18" spans="1:3" x14ac:dyDescent="0.2">
      <c r="A18" s="1" t="s">
        <v>74</v>
      </c>
      <c r="B18" s="3" t="s">
        <v>50</v>
      </c>
      <c r="C18" s="9">
        <v>0</v>
      </c>
    </row>
    <row r="19" spans="1:3" x14ac:dyDescent="0.2">
      <c r="A19" s="1" t="s">
        <v>73</v>
      </c>
      <c r="B19" s="3" t="s">
        <v>53</v>
      </c>
      <c r="C19" s="9">
        <v>0</v>
      </c>
    </row>
  </sheetData>
  <autoFilter ref="A3:C19">
    <sortState ref="A4:C19">
      <sortCondition descending="1" ref="C3:C19"/>
    </sortState>
  </autoFilter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</vt:lpstr>
      <vt:lpstr>Results</vt:lpstr>
      <vt:lpstr>placement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Wightman</dc:creator>
  <cp:lastModifiedBy>Niagara Association</cp:lastModifiedBy>
  <cp:lastPrinted>2018-03-11T18:40:54Z</cp:lastPrinted>
  <dcterms:created xsi:type="dcterms:W3CDTF">1999-01-27T22:43:19Z</dcterms:created>
  <dcterms:modified xsi:type="dcterms:W3CDTF">2018-03-11T19:46:19Z</dcterms:modified>
</cp:coreProperties>
</file>